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1868" tabRatio="965" activeTab="8"/>
  </bookViews>
  <sheets>
    <sheet name="Courses 75m" sheetId="1" r:id="rId1"/>
    <sheet name="Courses 100m" sheetId="2" r:id="rId2"/>
    <sheet name="Courses 400m" sheetId="3" r:id="rId3"/>
    <sheet name="Courses 800m_1000m" sheetId="4" r:id="rId4"/>
    <sheet name="Sauts hauteur" sheetId="5" r:id="rId5"/>
    <sheet name="Sauts longueur" sheetId="6" r:id="rId6"/>
    <sheet name="Lancers Poids " sheetId="7" r:id="rId7"/>
    <sheet name="Lancers balle" sheetId="8" r:id="rId8"/>
    <sheet name="Relais" sheetId="9" r:id="rId9"/>
    <sheet name="Umeldungen" sheetId="10" r:id="rId10"/>
    <sheet name="Class. Equipe" sheetId="11" r:id="rId11"/>
  </sheets>
  <definedNames>
    <definedName name="_xlfn.RANK.EQ" hidden="1">#NAME?</definedName>
    <definedName name="_xlnm.Print_Area" localSheetId="1">'Courses 100m'!$A$32:$H$42</definedName>
    <definedName name="_xlnm.Print_Area" localSheetId="2">'Courses 400m'!$A$2:$K$45</definedName>
    <definedName name="_xlnm.Print_Area" localSheetId="0">'Courses 75m'!$A$29:$H$40</definedName>
    <definedName name="_xlnm.Print_Area" localSheetId="3">'Courses 800m_1000m'!$A$30:$K$40</definedName>
    <definedName name="_xlnm.Print_Area" localSheetId="7">'Lancers balle'!$A$3:$K$16</definedName>
    <definedName name="_xlnm.Print_Area" localSheetId="6">'Lancers Poids '!$A$12:$K$20</definedName>
    <definedName name="_xlnm.Print_Area" localSheetId="8">'Relais'!$A$5:$K$10</definedName>
    <definedName name="_xlnm.Print_Area" localSheetId="4">'Sauts hauteur'!$A$3:$P$14</definedName>
    <definedName name="_xlnm.Print_Area" localSheetId="5">'Sauts longueur'!$A$3:$K$35</definedName>
    <definedName name="_xlnm.Print_Titles" localSheetId="1">'Courses 100m'!$1:$2</definedName>
    <definedName name="_xlnm.Print_Titles" localSheetId="2">'Courses 400m'!$1:$2</definedName>
    <definedName name="_xlnm.Print_Titles" localSheetId="3">'Courses 800m_1000m'!$1:$2</definedName>
    <definedName name="_xlnm.Print_Titles" localSheetId="7">'Lancers balle'!$1:$2</definedName>
    <definedName name="_xlnm.Print_Titles" localSheetId="6">'Lancers Poids '!$1:$2</definedName>
    <definedName name="_xlnm.Print_Titles" localSheetId="8">'Relais'!$1:$2</definedName>
    <definedName name="_xlnm.Print_Titles" localSheetId="4">'Sauts hauteur'!$1:$2</definedName>
    <definedName name="_xlnm.Print_Titles" localSheetId="5">'Sauts longueur'!$1:$2</definedName>
  </definedNames>
  <calcPr fullCalcOnLoad="1"/>
</workbook>
</file>

<file path=xl/sharedStrings.xml><?xml version="1.0" encoding="utf-8"?>
<sst xmlns="http://schemas.openxmlformats.org/spreadsheetml/2006/main" count="785" uniqueCount="193">
  <si>
    <t>Course:</t>
  </si>
  <si>
    <t>100m Jun/Sen Masc</t>
  </si>
  <si>
    <t>Dossard</t>
  </si>
  <si>
    <t>Nom, Prénom</t>
  </si>
  <si>
    <t>Equipe</t>
  </si>
  <si>
    <t>Couloir</t>
  </si>
  <si>
    <t>Temps 1</t>
  </si>
  <si>
    <t>Temps 3</t>
  </si>
  <si>
    <t>Temps 2</t>
  </si>
  <si>
    <t>Temps final</t>
  </si>
  <si>
    <t>Place</t>
  </si>
  <si>
    <t>Points</t>
  </si>
  <si>
    <t xml:space="preserve">Série </t>
  </si>
  <si>
    <t>Championnats d’athlétisme Individuels et Inter-Lycées au Stade Emile Mayrisch à Esch/Alzette</t>
  </si>
  <si>
    <t>100m Cadets</t>
  </si>
  <si>
    <t>75m Min. garç.</t>
  </si>
  <si>
    <t>Catégorie</t>
  </si>
  <si>
    <t>400m Jun/Sen masc</t>
  </si>
  <si>
    <t>1000m Min masc masc</t>
  </si>
  <si>
    <t>Sauts:</t>
  </si>
  <si>
    <t>Hauteur Cad/Jun/Sen masc.</t>
  </si>
  <si>
    <t>MP</t>
  </si>
  <si>
    <t>Relais suédois masc tc</t>
  </si>
  <si>
    <t>Lancers:</t>
  </si>
  <si>
    <t>Essai 1</t>
  </si>
  <si>
    <t>Essai 2</t>
  </si>
  <si>
    <t>Essai 3</t>
  </si>
  <si>
    <t>Série:</t>
  </si>
  <si>
    <t>100m Jun/Sen masc</t>
  </si>
  <si>
    <t>né/e le:</t>
  </si>
  <si>
    <t>Epreuve 1</t>
  </si>
  <si>
    <t>Epreuve 2</t>
  </si>
  <si>
    <t>Relais</t>
  </si>
  <si>
    <t xml:space="preserve"> Autres épreuves</t>
  </si>
  <si>
    <t>Séquence</t>
  </si>
  <si>
    <t>Fake</t>
  </si>
  <si>
    <t>AE00</t>
  </si>
  <si>
    <t>Discipline</t>
  </si>
  <si>
    <t>Nom</t>
  </si>
  <si>
    <t>Lycée</t>
  </si>
  <si>
    <t>TOTAL</t>
  </si>
  <si>
    <t>Classement</t>
  </si>
  <si>
    <t>Poids</t>
  </si>
  <si>
    <t>100m</t>
  </si>
  <si>
    <t>800m</t>
  </si>
  <si>
    <t>Hauteur</t>
  </si>
  <si>
    <t>400m</t>
  </si>
  <si>
    <t>1000m</t>
  </si>
  <si>
    <t>Balle</t>
  </si>
  <si>
    <t>75m</t>
  </si>
  <si>
    <t>Longueur</t>
  </si>
  <si>
    <t>Bebon, Quentin</t>
  </si>
  <si>
    <t>AM01</t>
  </si>
  <si>
    <t>Kiffer, Ben</t>
  </si>
  <si>
    <t>AM03</t>
  </si>
  <si>
    <t>Behler, Sam</t>
  </si>
  <si>
    <t>SL06</t>
  </si>
  <si>
    <t>AP01</t>
  </si>
  <si>
    <t>NS02</t>
  </si>
  <si>
    <t>GE01</t>
  </si>
  <si>
    <t>Hilger, Philippe</t>
  </si>
  <si>
    <t>LGE</t>
  </si>
  <si>
    <t>Streff, Ben</t>
  </si>
  <si>
    <t>Thill, Nicolas</t>
  </si>
  <si>
    <t>Tousch, Laurent</t>
  </si>
  <si>
    <t>Warnier, Eric</t>
  </si>
  <si>
    <t>CD01</t>
  </si>
  <si>
    <t>LCD</t>
  </si>
  <si>
    <t>Liefgen, Sven</t>
  </si>
  <si>
    <t>Liefgen, Nils</t>
  </si>
  <si>
    <t>Brust, Moris</t>
  </si>
  <si>
    <t>Felgen, Olivier</t>
  </si>
  <si>
    <t>Ernzer, Jacques</t>
  </si>
  <si>
    <t>Schmiz, Jo</t>
  </si>
  <si>
    <t>Thon, Armin</t>
  </si>
  <si>
    <t>dns</t>
  </si>
  <si>
    <t>vent</t>
  </si>
  <si>
    <t>Longueur Min/ Cad/Jun/Sen masc.</t>
  </si>
  <si>
    <t xml:space="preserve">   -0,8 m/sek</t>
  </si>
  <si>
    <t>dsq</t>
  </si>
  <si>
    <t>400m Cad masc</t>
  </si>
  <si>
    <t>Michel, Benjamin</t>
  </si>
  <si>
    <t>Minimes G</t>
  </si>
  <si>
    <t>Opperman, Leon</t>
  </si>
  <si>
    <t>Wallerborn, Tom</t>
  </si>
  <si>
    <t>GE22</t>
  </si>
  <si>
    <t>Jenn, Philippe</t>
  </si>
  <si>
    <t>Damit, Alex</t>
  </si>
  <si>
    <t>Rudault, Loic</t>
  </si>
  <si>
    <t>SL07</t>
  </si>
  <si>
    <t>Steinmetz, Pit</t>
  </si>
  <si>
    <t>Godhino, Rafael</t>
  </si>
  <si>
    <t>NL01</t>
  </si>
  <si>
    <t>Brust, Julien</t>
  </si>
  <si>
    <t>GE28</t>
  </si>
  <si>
    <t>Georges, Philippe</t>
  </si>
  <si>
    <t>MA02</t>
  </si>
  <si>
    <t>Schmitz, Felix</t>
  </si>
  <si>
    <t>GE16</t>
  </si>
  <si>
    <t>GE18</t>
  </si>
  <si>
    <t>Neu, Diego</t>
  </si>
  <si>
    <t>GE21</t>
  </si>
  <si>
    <t>Schmitz, Eric</t>
  </si>
  <si>
    <t>SL08</t>
  </si>
  <si>
    <t>Thull, Tim</t>
  </si>
  <si>
    <t>Worku, Abel</t>
  </si>
  <si>
    <t>Genewo, Tom</t>
  </si>
  <si>
    <t>Cadets G</t>
  </si>
  <si>
    <t>GE20</t>
  </si>
  <si>
    <t>GE26</t>
  </si>
  <si>
    <t>Mond, David</t>
  </si>
  <si>
    <t>GE27</t>
  </si>
  <si>
    <t>Grüness, Etienne</t>
  </si>
  <si>
    <t>Rafdy, Ryan</t>
  </si>
  <si>
    <t>CE24</t>
  </si>
  <si>
    <t>LCE</t>
  </si>
  <si>
    <t>CE25</t>
  </si>
  <si>
    <t>Fisch, Nicolas</t>
  </si>
  <si>
    <t>Faber, Nicolas</t>
  </si>
  <si>
    <t>Backer, Max</t>
  </si>
  <si>
    <t>GE14</t>
  </si>
  <si>
    <t>GE23</t>
  </si>
  <si>
    <t>Heinrich, Mike</t>
  </si>
  <si>
    <t>CE23</t>
  </si>
  <si>
    <t>Gorges, Olivier</t>
  </si>
  <si>
    <t>CE26</t>
  </si>
  <si>
    <t>Grevis, Lukas</t>
  </si>
  <si>
    <t>GE17</t>
  </si>
  <si>
    <t>Simon, David</t>
  </si>
  <si>
    <t>GE19</t>
  </si>
  <si>
    <t>CE27</t>
  </si>
  <si>
    <t>Kieffer, Thierry</t>
  </si>
  <si>
    <t>NL02</t>
  </si>
  <si>
    <t>Reiser, Georges</t>
  </si>
  <si>
    <t>AL07</t>
  </si>
  <si>
    <t>Auer, Michael</t>
  </si>
  <si>
    <t>NB02</t>
  </si>
  <si>
    <t>Thil, Lucas</t>
  </si>
  <si>
    <t>Aymen, Djazouli</t>
  </si>
  <si>
    <t>CE21</t>
  </si>
  <si>
    <t>Karier, Charel</t>
  </si>
  <si>
    <t>Jun-Sen G</t>
  </si>
  <si>
    <t>AL04</t>
  </si>
  <si>
    <t>CE22</t>
  </si>
  <si>
    <t>Kieffer, Tom</t>
  </si>
  <si>
    <t>Amaro, Daniel</t>
  </si>
  <si>
    <t>AP02</t>
  </si>
  <si>
    <t>Gomes, Jorge</t>
  </si>
  <si>
    <t>GE15</t>
  </si>
  <si>
    <t>Marx, Christian</t>
  </si>
  <si>
    <t>GE25</t>
  </si>
  <si>
    <t>Simon, Joé</t>
  </si>
  <si>
    <t>MA01</t>
  </si>
  <si>
    <t>GE29</t>
  </si>
  <si>
    <t>Thiry, Laurent</t>
  </si>
  <si>
    <t>EM02</t>
  </si>
  <si>
    <t>Koch Hames, Max</t>
  </si>
  <si>
    <t xml:space="preserve">Championnats d’athlétisme Individuels et Inter-Lycées 2014 au Stade Emile Mayrisch à Esch/Alzette </t>
  </si>
  <si>
    <t>WA01</t>
  </si>
  <si>
    <t>WA02</t>
  </si>
  <si>
    <t>WA03</t>
  </si>
  <si>
    <t>WA04</t>
  </si>
  <si>
    <t>WA05</t>
  </si>
  <si>
    <t>WA06</t>
  </si>
  <si>
    <t>WA07</t>
  </si>
  <si>
    <t>ML01</t>
  </si>
  <si>
    <t>MR85</t>
  </si>
  <si>
    <t>MR88</t>
  </si>
  <si>
    <t>MR89</t>
  </si>
  <si>
    <t>NW01</t>
  </si>
  <si>
    <t>NW02</t>
  </si>
  <si>
    <t>NW03</t>
  </si>
  <si>
    <t>MR87</t>
  </si>
  <si>
    <t>Van der Ent, Mart</t>
  </si>
  <si>
    <t>GL02</t>
  </si>
  <si>
    <t>GL01</t>
  </si>
  <si>
    <t xml:space="preserve">800m Cadets </t>
  </si>
  <si>
    <t>800mJun/Sen masc.</t>
  </si>
  <si>
    <t xml:space="preserve">Lancers: </t>
  </si>
  <si>
    <t>6 kg</t>
  </si>
  <si>
    <t>5 kg</t>
  </si>
  <si>
    <t>Poids Jun /Sen  masc.</t>
  </si>
  <si>
    <t>Poids Cadets</t>
  </si>
  <si>
    <t>200 gr</t>
  </si>
  <si>
    <t>Balle min masc.</t>
  </si>
  <si>
    <t>AM04</t>
  </si>
  <si>
    <t>Habets, Damien</t>
  </si>
  <si>
    <t>DNS</t>
  </si>
  <si>
    <t>Cl. général</t>
  </si>
  <si>
    <t>Cl. Gén.</t>
  </si>
  <si>
    <t>MR90</t>
  </si>
  <si>
    <t>Bruck, Jeremy</t>
  </si>
  <si>
    <t>DNF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</si>
</sst>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h]:mm"/>
    <numFmt numFmtId="177" formatCode="yy"/>
    <numFmt numFmtId="178" formatCode="mm:ss.00"/>
    <numFmt numFmtId="179" formatCode="[$-F400]h:mm:ss\ AM/PM"/>
  </numFmts>
  <fonts count="54"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169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17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7" fontId="4" fillId="0" borderId="0" xfId="0" applyNumberFormat="1" applyFont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6" fontId="13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47" fontId="10" fillId="0" borderId="11" xfId="0" applyNumberFormat="1" applyFont="1" applyBorder="1" applyAlignment="1">
      <alignment horizontal="center"/>
    </xf>
    <xf numFmtId="47" fontId="10" fillId="0" borderId="0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20" fontId="13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2" fontId="10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6" xfId="0" applyFont="1" applyBorder="1" applyAlignment="1">
      <alignment horizontal="right"/>
    </xf>
    <xf numFmtId="20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0" fontId="13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20" fontId="13" fillId="0" borderId="14" xfId="0" applyNumberFormat="1" applyFont="1" applyBorder="1" applyAlignment="1">
      <alignment horizontal="center"/>
    </xf>
    <xf numFmtId="20" fontId="13" fillId="0" borderId="19" xfId="0" applyNumberFormat="1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20" fontId="13" fillId="0" borderId="14" xfId="0" applyNumberFormat="1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/>
    </xf>
    <xf numFmtId="176" fontId="13" fillId="0" borderId="16" xfId="0" applyNumberFormat="1" applyFont="1" applyBorder="1" applyAlignment="1">
      <alignment horizontal="center"/>
    </xf>
    <xf numFmtId="176" fontId="13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7" fontId="2" fillId="0" borderId="21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20" fontId="13" fillId="0" borderId="16" xfId="0" applyNumberFormat="1" applyFont="1" applyBorder="1" applyAlignment="1">
      <alignment horizontal="left"/>
    </xf>
    <xf numFmtId="178" fontId="4" fillId="0" borderId="11" xfId="0" applyNumberFormat="1" applyFon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177" fontId="2" fillId="0" borderId="20" xfId="0" applyNumberFormat="1" applyFont="1" applyBorder="1" applyAlignment="1">
      <alignment horizontal="center" vertical="top"/>
    </xf>
    <xf numFmtId="178" fontId="11" fillId="0" borderId="0" xfId="0" applyNumberFormat="1" applyFont="1" applyAlignment="1">
      <alignment horizontal="center"/>
    </xf>
    <xf numFmtId="178" fontId="13" fillId="0" borderId="10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78" fontId="4" fillId="0" borderId="0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left"/>
    </xf>
    <xf numFmtId="0" fontId="17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78" fontId="0" fillId="0" borderId="21" xfId="0" applyNumberFormat="1" applyBorder="1" applyAlignment="1">
      <alignment horizontal="center"/>
    </xf>
    <xf numFmtId="177" fontId="2" fillId="0" borderId="0" xfId="0" applyNumberFormat="1" applyFont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77" fontId="2" fillId="0" borderId="22" xfId="0" applyNumberFormat="1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177" fontId="2" fillId="0" borderId="23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177" fontId="2" fillId="0" borderId="25" xfId="0" applyNumberFormat="1" applyFont="1" applyBorder="1" applyAlignment="1">
      <alignment horizontal="center" vertical="top"/>
    </xf>
    <xf numFmtId="177" fontId="18" fillId="0" borderId="25" xfId="0" applyNumberFormat="1" applyFont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47" fontId="10" fillId="0" borderId="20" xfId="0" applyNumberFormat="1" applyFont="1" applyBorder="1" applyAlignment="1">
      <alignment horizontal="center"/>
    </xf>
    <xf numFmtId="21" fontId="13" fillId="0" borderId="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177" fontId="2" fillId="0" borderId="27" xfId="0" applyNumberFormat="1" applyFont="1" applyBorder="1" applyAlignment="1">
      <alignment horizontal="center" vertical="top"/>
    </xf>
    <xf numFmtId="47" fontId="10" fillId="0" borderId="27" xfId="0" applyNumberFormat="1" applyFont="1" applyBorder="1" applyAlignment="1">
      <alignment horizontal="center"/>
    </xf>
    <xf numFmtId="178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13" fillId="0" borderId="0" xfId="0" applyNumberFormat="1" applyFont="1" applyBorder="1" applyAlignment="1">
      <alignment horizontal="center"/>
    </xf>
    <xf numFmtId="177" fontId="21" fillId="0" borderId="11" xfId="0" applyNumberFormat="1" applyFont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A31" sqref="A31:H31"/>
    </sheetView>
  </sheetViews>
  <sheetFormatPr defaultColWidth="9.140625" defaultRowHeight="15"/>
  <cols>
    <col min="1" max="1" width="10.8515625" style="2" customWidth="1"/>
    <col min="2" max="2" width="19.57421875" style="2" customWidth="1"/>
    <col min="3" max="3" width="25.140625" style="2" customWidth="1"/>
    <col min="4" max="4" width="15.421875" style="2" customWidth="1"/>
    <col min="5" max="5" width="13.421875" style="2" customWidth="1"/>
    <col min="6" max="6" width="12.8515625" style="2" customWidth="1"/>
    <col min="7" max="7" width="10.57421875" style="2" customWidth="1"/>
    <col min="8" max="8" width="12.28125" style="2" customWidth="1"/>
    <col min="9" max="9" width="12.00390625" style="2" customWidth="1"/>
    <col min="10" max="10" width="12.28125" style="4" customWidth="1"/>
    <col min="11" max="16384" width="9.140625" style="2" customWidth="1"/>
  </cols>
  <sheetData>
    <row r="1" spans="1:8" s="17" customFormat="1" ht="15">
      <c r="A1" s="16" t="s">
        <v>13</v>
      </c>
      <c r="H1" s="18">
        <v>41389</v>
      </c>
    </row>
    <row r="2" s="12" customFormat="1" ht="18">
      <c r="J2" s="13"/>
    </row>
    <row r="3" spans="3:10" ht="15" thickBot="1">
      <c r="C3" s="11"/>
      <c r="F3" s="5"/>
      <c r="G3" s="4"/>
      <c r="J3" s="2"/>
    </row>
    <row r="4" spans="1:8" s="23" customFormat="1" ht="15.75" thickBot="1">
      <c r="A4" s="19" t="s">
        <v>0</v>
      </c>
      <c r="B4" s="20" t="s">
        <v>15</v>
      </c>
      <c r="C4" s="20" t="s">
        <v>12</v>
      </c>
      <c r="D4" s="27">
        <v>1</v>
      </c>
      <c r="E4" s="21">
        <v>0.6006944444444444</v>
      </c>
      <c r="F4" s="20"/>
      <c r="G4" s="20"/>
      <c r="H4" s="22"/>
    </row>
    <row r="5" spans="2:10" ht="14.25">
      <c r="B5" s="11"/>
      <c r="G5" s="4"/>
      <c r="J5" s="2"/>
    </row>
    <row r="6" spans="1:9" s="4" customFormat="1" ht="14.25">
      <c r="A6" s="8" t="s">
        <v>5</v>
      </c>
      <c r="B6" s="8" t="s">
        <v>2</v>
      </c>
      <c r="C6" s="58" t="s">
        <v>3</v>
      </c>
      <c r="D6" s="8" t="s">
        <v>4</v>
      </c>
      <c r="E6" s="8" t="s">
        <v>16</v>
      </c>
      <c r="F6" s="99" t="s">
        <v>9</v>
      </c>
      <c r="G6" s="8" t="s">
        <v>10</v>
      </c>
      <c r="H6" s="8" t="s">
        <v>11</v>
      </c>
      <c r="I6" s="128"/>
    </row>
    <row r="7" spans="1:10" ht="14.25">
      <c r="A7" s="7">
        <v>6</v>
      </c>
      <c r="B7" s="7" t="s">
        <v>166</v>
      </c>
      <c r="C7" s="57" t="str">
        <f>LOOKUP($B7,Umeldungen!$A$3:$I$500,Umeldungen!$B$3:$B$500)</f>
        <v>Godhino, Rafael</v>
      </c>
      <c r="D7" s="57">
        <f>LOOKUP($B7,Umeldungen!$A$3:$I$500,Umeldungen!$C$3:$C$500)</f>
        <v>0</v>
      </c>
      <c r="E7" s="57" t="str">
        <f>LOOKUP($B7,Umeldungen!$A$3:$I$500,Umeldungen!$D$3:$D$500)</f>
        <v>Minimes G</v>
      </c>
      <c r="F7" s="75">
        <v>0.00011689814814814815</v>
      </c>
      <c r="G7" s="100">
        <f aca="true" t="shared" si="0" ref="G7:G13">RANK(F7,F$7:F$13,1)</f>
        <v>1</v>
      </c>
      <c r="H7" s="7"/>
      <c r="J7" s="2"/>
    </row>
    <row r="8" spans="1:10" ht="14.25">
      <c r="A8" s="7">
        <v>2</v>
      </c>
      <c r="B8" s="7" t="s">
        <v>158</v>
      </c>
      <c r="C8" s="57" t="str">
        <f>LOOKUP($B8,Umeldungen!$A$3:$I$500,Umeldungen!$B$3:$B$500)</f>
        <v>Opperman, Leon</v>
      </c>
      <c r="D8" s="57">
        <f>LOOKUP($B8,Umeldungen!$A$3:$I$500,Umeldungen!$C$3:$C$500)</f>
        <v>0</v>
      </c>
      <c r="E8" s="57" t="str">
        <f>LOOKUP($B8,Umeldungen!$A$3:$I$500,Umeldungen!$D$3:$D$500)</f>
        <v>Minimes G</v>
      </c>
      <c r="F8" s="75">
        <v>0.00013229166666666665</v>
      </c>
      <c r="G8" s="100">
        <f t="shared" si="0"/>
        <v>2</v>
      </c>
      <c r="H8" s="7"/>
      <c r="J8" s="2"/>
    </row>
    <row r="9" spans="1:10" ht="14.25">
      <c r="A9" s="7">
        <v>3</v>
      </c>
      <c r="B9" s="7" t="s">
        <v>159</v>
      </c>
      <c r="C9" s="57" t="str">
        <f>LOOKUP($B9,Umeldungen!$A$3:$I$500,Umeldungen!$B$3:$B$500)</f>
        <v>Wallerborn, Tom</v>
      </c>
      <c r="D9" s="57">
        <f>LOOKUP($B9,Umeldungen!$A$3:$I$500,Umeldungen!$C$3:$C$500)</f>
        <v>0</v>
      </c>
      <c r="E9" s="57" t="str">
        <f>LOOKUP($B9,Umeldungen!$A$3:$I$500,Umeldungen!$D$3:$D$500)</f>
        <v>Minimes G</v>
      </c>
      <c r="F9" s="75">
        <v>0.0001431712962962963</v>
      </c>
      <c r="G9" s="100">
        <f t="shared" si="0"/>
        <v>3</v>
      </c>
      <c r="H9" s="7"/>
      <c r="J9" s="2"/>
    </row>
    <row r="10" spans="1:10" ht="14.25">
      <c r="A10" s="7">
        <v>4</v>
      </c>
      <c r="B10" s="7" t="s">
        <v>58</v>
      </c>
      <c r="C10" s="57" t="str">
        <f>LOOKUP($B10,Umeldungen!$A$3:$I$500,Umeldungen!$B$3:$B$500)</f>
        <v>Michel, Benjamin</v>
      </c>
      <c r="D10" s="57">
        <f>LOOKUP($B10,Umeldungen!$A$3:$I$500,Umeldungen!$C$3:$C$500)</f>
        <v>0</v>
      </c>
      <c r="E10" s="57" t="str">
        <f>LOOKUP($B10,Umeldungen!$A$3:$I$500,Umeldungen!$D$3:$D$500)</f>
        <v>Minimes G</v>
      </c>
      <c r="F10" s="75">
        <v>0.00016817129629629628</v>
      </c>
      <c r="G10" s="100">
        <f t="shared" si="0"/>
        <v>4</v>
      </c>
      <c r="H10" s="7"/>
      <c r="J10" s="2"/>
    </row>
    <row r="11" spans="1:10" ht="14.25">
      <c r="A11" s="7">
        <v>5</v>
      </c>
      <c r="B11" s="7" t="s">
        <v>94</v>
      </c>
      <c r="C11" s="57" t="str">
        <f>LOOKUP($B11,Umeldungen!$A$3:$I$500,Umeldungen!$B$3:$B$500)</f>
        <v>Georges, Philippe</v>
      </c>
      <c r="D11" s="57">
        <f>LOOKUP($B11,Umeldungen!$A$3:$I$500,Umeldungen!$C$3:$C$500)</f>
        <v>0</v>
      </c>
      <c r="E11" s="57" t="str">
        <f>LOOKUP($B11,Umeldungen!$A$3:$I$500,Umeldungen!$D$3:$D$500)</f>
        <v>Minimes G</v>
      </c>
      <c r="F11" s="98" t="s">
        <v>187</v>
      </c>
      <c r="G11" s="100" t="e">
        <f t="shared" si="0"/>
        <v>#VALUE!</v>
      </c>
      <c r="H11" s="7"/>
      <c r="J11" s="2"/>
    </row>
    <row r="12" spans="1:10" ht="14.25">
      <c r="A12" s="7">
        <v>7</v>
      </c>
      <c r="B12" s="7"/>
      <c r="C12" s="57" t="e">
        <f>LOOKUP($B12,Umeldungen!$A$3:$I$500,Umeldungen!$B$3:$B$500)</f>
        <v>#N/A</v>
      </c>
      <c r="D12" s="57" t="e">
        <f>LOOKUP($B12,Umeldungen!$A$3:$I$500,Umeldungen!$C$3:$C$500)</f>
        <v>#N/A</v>
      </c>
      <c r="E12" s="57" t="e">
        <f>LOOKUP($B12,Umeldungen!$A$3:$I$500,Umeldungen!$D$3:$D$500)</f>
        <v>#N/A</v>
      </c>
      <c r="F12" s="75"/>
      <c r="G12" s="100" t="e">
        <f t="shared" si="0"/>
        <v>#N/A</v>
      </c>
      <c r="H12" s="7"/>
      <c r="J12" s="2"/>
    </row>
    <row r="13" spans="1:10" ht="14.25">
      <c r="A13" s="7">
        <v>8</v>
      </c>
      <c r="B13" s="7"/>
      <c r="C13" s="57" t="e">
        <f>LOOKUP($B13,Umeldungen!$A$3:$I$500,Umeldungen!$B$3:$B$500)</f>
        <v>#N/A</v>
      </c>
      <c r="D13" s="57" t="e">
        <f>LOOKUP($B13,Umeldungen!$A$3:$I$500,Umeldungen!$C$3:$C$500)</f>
        <v>#N/A</v>
      </c>
      <c r="E13" s="57" t="e">
        <f>LOOKUP($B13,Umeldungen!$A$3:$I$500,Umeldungen!$D$3:$D$500)</f>
        <v>#N/A</v>
      </c>
      <c r="F13" s="75"/>
      <c r="G13" s="100" t="e">
        <f t="shared" si="0"/>
        <v>#N/A</v>
      </c>
      <c r="H13" s="7"/>
      <c r="J13" s="2"/>
    </row>
    <row r="14" spans="6:10" ht="14.25">
      <c r="F14" s="80"/>
      <c r="J14" s="2"/>
    </row>
    <row r="15" ht="15" thickBot="1">
      <c r="J15" s="2"/>
    </row>
    <row r="16" spans="1:9" s="23" customFormat="1" ht="15.75" thickBot="1">
      <c r="A16" s="19" t="s">
        <v>0</v>
      </c>
      <c r="B16" s="20" t="s">
        <v>15</v>
      </c>
      <c r="C16" s="20" t="s">
        <v>12</v>
      </c>
      <c r="D16" s="27">
        <v>2</v>
      </c>
      <c r="E16" s="21">
        <v>0.6006944444444444</v>
      </c>
      <c r="F16" s="20"/>
      <c r="G16" s="20"/>
      <c r="H16" s="22"/>
      <c r="I16" s="2"/>
    </row>
    <row r="17" spans="2:10" ht="14.25">
      <c r="B17" s="11"/>
      <c r="G17" s="4"/>
      <c r="J17" s="2"/>
    </row>
    <row r="18" spans="1:9" s="4" customFormat="1" ht="14.25">
      <c r="A18" s="8" t="s">
        <v>5</v>
      </c>
      <c r="B18" s="8" t="s">
        <v>2</v>
      </c>
      <c r="C18" s="58" t="s">
        <v>3</v>
      </c>
      <c r="D18" s="8" t="s">
        <v>4</v>
      </c>
      <c r="E18" s="8" t="s">
        <v>16</v>
      </c>
      <c r="F18" s="8" t="s">
        <v>9</v>
      </c>
      <c r="G18" s="8" t="s">
        <v>10</v>
      </c>
      <c r="H18" s="99" t="s">
        <v>11</v>
      </c>
      <c r="I18" s="2"/>
    </row>
    <row r="19" spans="1:10" ht="14.25">
      <c r="A19" s="7">
        <v>3</v>
      </c>
      <c r="B19" s="7" t="s">
        <v>56</v>
      </c>
      <c r="C19" s="57" t="str">
        <f>LOOKUP($B19,Umeldungen!$A$3:$I$500,Umeldungen!$B$3:$B$500)</f>
        <v>Rudault, Loic</v>
      </c>
      <c r="D19" s="57">
        <f>LOOKUP($B19,Umeldungen!$A$3:$I$500,Umeldungen!$C$3:$C$500)</f>
        <v>0</v>
      </c>
      <c r="E19" s="57" t="str">
        <f>LOOKUP($B19,Umeldungen!$A$3:$I$500,Umeldungen!$D$3:$D$500)</f>
        <v>Minimes G</v>
      </c>
      <c r="F19" s="75">
        <v>0.00010833333333333333</v>
      </c>
      <c r="G19" s="8">
        <f aca="true" t="shared" si="1" ref="G19:G26">RANK(F19,F$19:F$26,1)</f>
        <v>1</v>
      </c>
      <c r="H19" s="7"/>
      <c r="J19" s="2"/>
    </row>
    <row r="20" spans="1:10" ht="14.25">
      <c r="A20" s="7">
        <v>2</v>
      </c>
      <c r="B20" s="7" t="s">
        <v>169</v>
      </c>
      <c r="C20" s="57" t="str">
        <f>LOOKUP($B20,Umeldungen!$A$3:$I$500,Umeldungen!$B$3:$B$500)</f>
        <v>Damit, Alex</v>
      </c>
      <c r="D20" s="57">
        <f>LOOKUP($B20,Umeldungen!$A$3:$I$500,Umeldungen!$C$3:$C$500)</f>
        <v>0</v>
      </c>
      <c r="E20" s="57" t="str">
        <f>LOOKUP($B20,Umeldungen!$A$3:$I$500,Umeldungen!$D$3:$D$500)</f>
        <v>Minimes G</v>
      </c>
      <c r="F20" s="75">
        <v>0.00010983796296296296</v>
      </c>
      <c r="G20" s="8">
        <f t="shared" si="1"/>
        <v>2</v>
      </c>
      <c r="H20" s="7"/>
      <c r="J20" s="2"/>
    </row>
    <row r="21" spans="1:10" ht="14.25">
      <c r="A21" s="7">
        <v>4</v>
      </c>
      <c r="B21" s="7" t="s">
        <v>85</v>
      </c>
      <c r="C21" s="57" t="str">
        <f>LOOKUP($B21,Umeldungen!$A$3:$I$500,Umeldungen!$B$3:$B$500)</f>
        <v>Jenn, Philippe</v>
      </c>
      <c r="D21" s="57">
        <f>LOOKUP($B21,Umeldungen!$A$3:$I$500,Umeldungen!$C$3:$C$500)</f>
        <v>0</v>
      </c>
      <c r="E21" s="57" t="str">
        <f>LOOKUP($B21,Umeldungen!$A$3:$I$500,Umeldungen!$D$3:$D$500)</f>
        <v>Minimes G</v>
      </c>
      <c r="F21" s="75">
        <v>0.00011423611111111108</v>
      </c>
      <c r="G21" s="8">
        <f t="shared" si="1"/>
        <v>3</v>
      </c>
      <c r="H21" s="7"/>
      <c r="J21" s="2"/>
    </row>
    <row r="22" spans="1:10" ht="14.25">
      <c r="A22" s="7">
        <v>6</v>
      </c>
      <c r="B22" s="7" t="s">
        <v>96</v>
      </c>
      <c r="C22" s="57" t="str">
        <f>LOOKUP($B22,Umeldungen!$A$3:$I$500,Umeldungen!$B$3:$B$500)</f>
        <v>Schmitz, Felix</v>
      </c>
      <c r="D22" s="57">
        <f>LOOKUP($B22,Umeldungen!$A$3:$I$500,Umeldungen!$C$3:$C$500)</f>
        <v>0</v>
      </c>
      <c r="E22" s="57" t="str">
        <f>LOOKUP($B22,Umeldungen!$A$3:$I$500,Umeldungen!$D$3:$D$500)</f>
        <v>Minimes G</v>
      </c>
      <c r="F22" s="75">
        <v>0.00011527777777777778</v>
      </c>
      <c r="G22" s="8">
        <f t="shared" si="1"/>
        <v>4</v>
      </c>
      <c r="H22" s="7"/>
      <c r="J22" s="2"/>
    </row>
    <row r="23" spans="1:10" ht="14.25">
      <c r="A23" s="7">
        <v>5</v>
      </c>
      <c r="B23" s="7" t="s">
        <v>89</v>
      </c>
      <c r="C23" s="57" t="str">
        <f>LOOKUP($B23,Umeldungen!$A$3:$I$500,Umeldungen!$B$3:$B$500)</f>
        <v>Steinmetz, Pit</v>
      </c>
      <c r="D23" s="57">
        <f>LOOKUP($B23,Umeldungen!$A$3:$I$500,Umeldungen!$C$3:$C$500)</f>
        <v>0</v>
      </c>
      <c r="E23" s="57" t="str">
        <f>LOOKUP($B23,Umeldungen!$A$3:$I$500,Umeldungen!$D$3:$D$500)</f>
        <v>Minimes G</v>
      </c>
      <c r="F23" s="75">
        <v>0.00011655092592592593</v>
      </c>
      <c r="G23" s="8">
        <f t="shared" si="1"/>
        <v>5</v>
      </c>
      <c r="H23" s="7"/>
      <c r="J23" s="2"/>
    </row>
    <row r="24" spans="1:10" ht="14.25">
      <c r="A24" s="7">
        <v>7</v>
      </c>
      <c r="B24" s="7" t="s">
        <v>92</v>
      </c>
      <c r="C24" s="57" t="str">
        <f>LOOKUP($B24,Umeldungen!$A$3:$I$500,Umeldungen!$B$3:$B$500)</f>
        <v>Brust, Julien</v>
      </c>
      <c r="D24" s="57">
        <f>LOOKUP($B24,Umeldungen!$A$3:$I$500,Umeldungen!$C$3:$C$500)</f>
        <v>0</v>
      </c>
      <c r="E24" s="57" t="str">
        <f>LOOKUP($B24,Umeldungen!$A$3:$I$500,Umeldungen!$D$3:$D$500)</f>
        <v>Minimes G</v>
      </c>
      <c r="F24" s="75">
        <v>0.00012974537037037037</v>
      </c>
      <c r="G24" s="8">
        <f t="shared" si="1"/>
        <v>6</v>
      </c>
      <c r="H24" s="7"/>
      <c r="J24" s="2"/>
    </row>
    <row r="25" spans="1:10" ht="14.25">
      <c r="A25" s="7">
        <v>1</v>
      </c>
      <c r="B25" s="7"/>
      <c r="C25" s="57" t="e">
        <f>LOOKUP($B25,Umeldungen!$A$3:$I$500,Umeldungen!$B$3:$B$500)</f>
        <v>#N/A</v>
      </c>
      <c r="D25" s="57" t="e">
        <f>LOOKUP($B25,Umeldungen!$A$3:$I$500,Umeldungen!$C$3:$C$500)</f>
        <v>#N/A</v>
      </c>
      <c r="E25" s="57" t="e">
        <f>LOOKUP($B25,Umeldungen!$A$3:$I$500,Umeldungen!$D$3:$D$500)</f>
        <v>#N/A</v>
      </c>
      <c r="F25" s="98"/>
      <c r="G25" s="8" t="e">
        <f t="shared" si="1"/>
        <v>#N/A</v>
      </c>
      <c r="H25" s="7"/>
      <c r="J25" s="2"/>
    </row>
    <row r="26" spans="1:10" ht="14.25">
      <c r="A26" s="7">
        <v>8</v>
      </c>
      <c r="B26" s="7"/>
      <c r="C26" s="57" t="e">
        <f>LOOKUP($B26,Umeldungen!$A$3:$I$500,Umeldungen!$B$3:$B$500)</f>
        <v>#N/A</v>
      </c>
      <c r="D26" s="57" t="e">
        <f>LOOKUP($B26,Umeldungen!$A$3:$I$500,Umeldungen!$C$3:$C$500)</f>
        <v>#N/A</v>
      </c>
      <c r="E26" s="57" t="e">
        <f>LOOKUP($B26,Umeldungen!$A$3:$I$500,Umeldungen!$D$3:$D$500)</f>
        <v>#N/A</v>
      </c>
      <c r="F26" s="75"/>
      <c r="G26" s="8" t="e">
        <f t="shared" si="1"/>
        <v>#N/A</v>
      </c>
      <c r="H26" s="7"/>
      <c r="J26" s="2"/>
    </row>
    <row r="27" spans="3:10" ht="14.25">
      <c r="C27" s="11"/>
      <c r="F27" s="5"/>
      <c r="G27" s="4"/>
      <c r="J27" s="2"/>
    </row>
    <row r="28" spans="3:10" ht="15" thickBot="1">
      <c r="C28" s="11"/>
      <c r="F28" s="5"/>
      <c r="G28" s="4"/>
      <c r="J28" s="2"/>
    </row>
    <row r="29" spans="1:10" ht="15.75" thickBot="1">
      <c r="A29" s="19" t="s">
        <v>0</v>
      </c>
      <c r="B29" s="20" t="s">
        <v>15</v>
      </c>
      <c r="C29" s="20" t="s">
        <v>188</v>
      </c>
      <c r="D29" s="27"/>
      <c r="E29" s="21">
        <v>0.6006944444444444</v>
      </c>
      <c r="F29" s="20"/>
      <c r="G29" s="20"/>
      <c r="H29" s="22"/>
      <c r="J29" s="2"/>
    </row>
    <row r="30" spans="2:10" ht="14.25">
      <c r="B30" s="11"/>
      <c r="G30" s="4"/>
      <c r="J30" s="2"/>
    </row>
    <row r="31" spans="1:8" ht="14.25">
      <c r="A31" s="99" t="s">
        <v>10</v>
      </c>
      <c r="B31" s="8" t="s">
        <v>2</v>
      </c>
      <c r="C31" s="58" t="s">
        <v>3</v>
      </c>
      <c r="D31" s="8" t="s">
        <v>4</v>
      </c>
      <c r="E31" s="8" t="s">
        <v>16</v>
      </c>
      <c r="F31" s="99" t="s">
        <v>9</v>
      </c>
      <c r="G31" s="8"/>
      <c r="H31" s="8"/>
    </row>
    <row r="32" spans="1:8" ht="14.25">
      <c r="A32" s="7">
        <v>1</v>
      </c>
      <c r="B32" s="7" t="s">
        <v>56</v>
      </c>
      <c r="C32" s="57" t="str">
        <f>LOOKUP($B32,Umeldungen!$A$3:$I$500,Umeldungen!$B$3:$B$500)</f>
        <v>Rudault, Loic</v>
      </c>
      <c r="D32" s="57">
        <f>LOOKUP($B32,Umeldungen!$A$3:$I$500,Umeldungen!$C$3:$C$500)</f>
        <v>0</v>
      </c>
      <c r="E32" s="57" t="str">
        <f>LOOKUP($B32,Umeldungen!$A$3:$I$500,Umeldungen!$D$3:$D$500)</f>
        <v>Minimes G</v>
      </c>
      <c r="F32" s="75">
        <v>0.00010833333333333333</v>
      </c>
      <c r="G32" s="8"/>
      <c r="H32" s="7"/>
    </row>
    <row r="33" spans="1:8" ht="14.25">
      <c r="A33" s="7">
        <v>2</v>
      </c>
      <c r="B33" s="7" t="s">
        <v>169</v>
      </c>
      <c r="C33" s="57" t="str">
        <f>LOOKUP($B33,Umeldungen!$A$3:$I$500,Umeldungen!$B$3:$B$500)</f>
        <v>Damit, Alex</v>
      </c>
      <c r="D33" s="57">
        <f>LOOKUP($B33,Umeldungen!$A$3:$I$500,Umeldungen!$C$3:$C$500)</f>
        <v>0</v>
      </c>
      <c r="E33" s="57" t="str">
        <f>LOOKUP($B33,Umeldungen!$A$3:$I$500,Umeldungen!$D$3:$D$500)</f>
        <v>Minimes G</v>
      </c>
      <c r="F33" s="75">
        <v>0.00010983796296296296</v>
      </c>
      <c r="G33" s="8"/>
      <c r="H33" s="7"/>
    </row>
    <row r="34" spans="1:8" ht="14.25">
      <c r="A34" s="7">
        <v>3</v>
      </c>
      <c r="B34" s="7" t="s">
        <v>85</v>
      </c>
      <c r="C34" s="57" t="str">
        <f>LOOKUP($B34,Umeldungen!$A$3:$I$500,Umeldungen!$B$3:$B$500)</f>
        <v>Jenn, Philippe</v>
      </c>
      <c r="D34" s="57">
        <f>LOOKUP($B34,Umeldungen!$A$3:$I$500,Umeldungen!$C$3:$C$500)</f>
        <v>0</v>
      </c>
      <c r="E34" s="57" t="str">
        <f>LOOKUP($B34,Umeldungen!$A$3:$I$500,Umeldungen!$D$3:$D$500)</f>
        <v>Minimes G</v>
      </c>
      <c r="F34" s="75">
        <v>0.00011423611111111108</v>
      </c>
      <c r="G34" s="8"/>
      <c r="H34" s="7"/>
    </row>
    <row r="35" spans="1:8" ht="14.25">
      <c r="A35" s="7">
        <v>4</v>
      </c>
      <c r="B35" s="7" t="s">
        <v>96</v>
      </c>
      <c r="C35" s="57" t="str">
        <f>LOOKUP($B35,Umeldungen!$A$3:$I$500,Umeldungen!$B$3:$B$500)</f>
        <v>Schmitz, Felix</v>
      </c>
      <c r="D35" s="57">
        <f>LOOKUP($B35,Umeldungen!$A$3:$I$500,Umeldungen!$C$3:$C$500)</f>
        <v>0</v>
      </c>
      <c r="E35" s="57" t="str">
        <f>LOOKUP($B35,Umeldungen!$A$3:$I$500,Umeldungen!$D$3:$D$500)</f>
        <v>Minimes G</v>
      </c>
      <c r="F35" s="75">
        <v>0.00011527777777777778</v>
      </c>
      <c r="G35" s="8"/>
      <c r="H35" s="7"/>
    </row>
    <row r="36" spans="1:8" ht="14.25">
      <c r="A36" s="7">
        <v>5</v>
      </c>
      <c r="B36" s="7" t="s">
        <v>89</v>
      </c>
      <c r="C36" s="57" t="str">
        <f>LOOKUP($B36,Umeldungen!$A$3:$I$500,Umeldungen!$B$3:$B$500)</f>
        <v>Steinmetz, Pit</v>
      </c>
      <c r="D36" s="57">
        <f>LOOKUP($B36,Umeldungen!$A$3:$I$500,Umeldungen!$C$3:$C$500)</f>
        <v>0</v>
      </c>
      <c r="E36" s="57" t="str">
        <f>LOOKUP($B36,Umeldungen!$A$3:$I$500,Umeldungen!$D$3:$D$500)</f>
        <v>Minimes G</v>
      </c>
      <c r="F36" s="75">
        <v>0.00011655092592592593</v>
      </c>
      <c r="G36" s="8"/>
      <c r="H36" s="7"/>
    </row>
    <row r="37" spans="1:8" ht="14.25">
      <c r="A37" s="7">
        <v>6</v>
      </c>
      <c r="B37" s="7" t="s">
        <v>166</v>
      </c>
      <c r="C37" s="57" t="str">
        <f>LOOKUP($B37,Umeldungen!$A$3:$I$500,Umeldungen!$B$3:$B$500)</f>
        <v>Godhino, Rafael</v>
      </c>
      <c r="D37" s="57">
        <f>LOOKUP($B37,Umeldungen!$A$3:$I$500,Umeldungen!$C$3:$C$500)</f>
        <v>0</v>
      </c>
      <c r="E37" s="57" t="str">
        <f>LOOKUP($B37,Umeldungen!$A$3:$I$500,Umeldungen!$D$3:$D$500)</f>
        <v>Minimes G</v>
      </c>
      <c r="F37" s="75">
        <v>0.00011689814814814815</v>
      </c>
      <c r="G37" s="100"/>
      <c r="H37" s="7"/>
    </row>
    <row r="38" spans="1:8" ht="14.25">
      <c r="A38" s="7">
        <v>7</v>
      </c>
      <c r="B38" s="7" t="s">
        <v>92</v>
      </c>
      <c r="C38" s="57" t="str">
        <f>LOOKUP($B38,Umeldungen!$A$3:$I$500,Umeldungen!$B$3:$B$500)</f>
        <v>Brust, Julien</v>
      </c>
      <c r="D38" s="57">
        <f>LOOKUP($B38,Umeldungen!$A$3:$I$500,Umeldungen!$C$3:$C$500)</f>
        <v>0</v>
      </c>
      <c r="E38" s="57" t="str">
        <f>LOOKUP($B38,Umeldungen!$A$3:$I$500,Umeldungen!$D$3:$D$500)</f>
        <v>Minimes G</v>
      </c>
      <c r="F38" s="75">
        <v>0.00012974537037037037</v>
      </c>
      <c r="G38" s="8"/>
      <c r="H38" s="7"/>
    </row>
    <row r="39" spans="1:8" ht="14.25">
      <c r="A39" s="7">
        <v>8</v>
      </c>
      <c r="B39" s="7" t="s">
        <v>158</v>
      </c>
      <c r="C39" s="57" t="str">
        <f>LOOKUP($B39,Umeldungen!$A$3:$I$500,Umeldungen!$B$3:$B$500)</f>
        <v>Opperman, Leon</v>
      </c>
      <c r="D39" s="57">
        <f>LOOKUP($B39,Umeldungen!$A$3:$I$500,Umeldungen!$C$3:$C$500)</f>
        <v>0</v>
      </c>
      <c r="E39" s="57" t="str">
        <f>LOOKUP($B39,Umeldungen!$A$3:$I$500,Umeldungen!$D$3:$D$500)</f>
        <v>Minimes G</v>
      </c>
      <c r="F39" s="75">
        <v>0.00013229166666666665</v>
      </c>
      <c r="G39" s="100"/>
      <c r="H39" s="7"/>
    </row>
    <row r="40" spans="1:8" ht="14.25">
      <c r="A40" s="7">
        <v>9</v>
      </c>
      <c r="B40" s="7" t="s">
        <v>159</v>
      </c>
      <c r="C40" s="57" t="str">
        <f>LOOKUP($B40,Umeldungen!$A$3:$I$500,Umeldungen!$B$3:$B$500)</f>
        <v>Wallerborn, Tom</v>
      </c>
      <c r="D40" s="57">
        <f>LOOKUP($B40,Umeldungen!$A$3:$I$500,Umeldungen!$C$3:$C$500)</f>
        <v>0</v>
      </c>
      <c r="E40" s="57" t="str">
        <f>LOOKUP($B40,Umeldungen!$A$3:$I$500,Umeldungen!$D$3:$D$500)</f>
        <v>Minimes G</v>
      </c>
      <c r="F40" s="75">
        <v>0.0001431712962962963</v>
      </c>
      <c r="G40" s="100"/>
      <c r="H40" s="7"/>
    </row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D57" sqref="D57"/>
    </sheetView>
  </sheetViews>
  <sheetFormatPr defaultColWidth="9.140625" defaultRowHeight="15"/>
  <cols>
    <col min="1" max="1" width="9.140625" style="93" customWidth="1"/>
    <col min="2" max="2" width="22.57421875" style="93" customWidth="1"/>
    <col min="3" max="3" width="21.00390625" style="93" customWidth="1"/>
    <col min="4" max="4" width="14.140625" style="93" customWidth="1"/>
    <col min="5" max="5" width="13.8515625" style="96" customWidth="1"/>
    <col min="6" max="6" width="13.8515625" style="93" customWidth="1"/>
    <col min="7" max="7" width="19.421875" style="93" customWidth="1"/>
    <col min="8" max="8" width="23.00390625" style="93" customWidth="1"/>
    <col min="9" max="9" width="23.140625" style="93" customWidth="1"/>
    <col min="10" max="10" width="14.8515625" style="93" customWidth="1"/>
    <col min="11" max="16384" width="9.140625" style="93" customWidth="1"/>
  </cols>
  <sheetData>
    <row r="1" spans="1:8" s="82" customFormat="1" ht="15">
      <c r="A1" s="81" t="s">
        <v>157</v>
      </c>
      <c r="E1" s="83"/>
      <c r="H1" s="18">
        <v>41753</v>
      </c>
    </row>
    <row r="2" spans="1:10" s="85" customFormat="1" ht="14.25">
      <c r="A2" s="84"/>
      <c r="E2" s="86"/>
      <c r="J2" s="87"/>
    </row>
    <row r="3" spans="1:9" s="87" customFormat="1" ht="14.25">
      <c r="A3" s="88" t="s">
        <v>2</v>
      </c>
      <c r="B3" s="89" t="s">
        <v>3</v>
      </c>
      <c r="C3" s="88" t="s">
        <v>4</v>
      </c>
      <c r="D3" s="88" t="s">
        <v>16</v>
      </c>
      <c r="E3" s="90" t="s">
        <v>29</v>
      </c>
      <c r="F3" s="88" t="s">
        <v>30</v>
      </c>
      <c r="G3" s="88" t="s">
        <v>31</v>
      </c>
      <c r="H3" s="88" t="s">
        <v>32</v>
      </c>
      <c r="I3" s="88" t="s">
        <v>33</v>
      </c>
    </row>
    <row r="4" spans="1:9" s="87" customFormat="1" ht="14.25">
      <c r="A4" s="88" t="s">
        <v>36</v>
      </c>
      <c r="B4" s="89" t="s">
        <v>35</v>
      </c>
      <c r="C4" s="89" t="s">
        <v>35</v>
      </c>
      <c r="D4" s="89" t="s">
        <v>35</v>
      </c>
      <c r="E4" s="89" t="s">
        <v>35</v>
      </c>
      <c r="F4" s="89" t="s">
        <v>35</v>
      </c>
      <c r="G4" s="89" t="s">
        <v>35</v>
      </c>
      <c r="H4" s="89" t="s">
        <v>35</v>
      </c>
      <c r="I4" s="89" t="s">
        <v>35</v>
      </c>
    </row>
    <row r="5" spans="1:10" s="94" customFormat="1" ht="14.25">
      <c r="A5" s="91" t="s">
        <v>142</v>
      </c>
      <c r="B5" s="91" t="s">
        <v>74</v>
      </c>
      <c r="C5" s="91"/>
      <c r="D5" s="91" t="s">
        <v>141</v>
      </c>
      <c r="E5" s="92"/>
      <c r="F5" s="91" t="s">
        <v>46</v>
      </c>
      <c r="G5" s="91" t="s">
        <v>44</v>
      </c>
      <c r="H5" s="91"/>
      <c r="I5" s="91"/>
      <c r="J5" s="93"/>
    </row>
    <row r="6" spans="1:10" s="94" customFormat="1" ht="14.25">
      <c r="A6" s="91" t="s">
        <v>134</v>
      </c>
      <c r="B6" s="91" t="s">
        <v>135</v>
      </c>
      <c r="C6" s="91"/>
      <c r="D6" s="91" t="s">
        <v>141</v>
      </c>
      <c r="E6" s="92"/>
      <c r="F6" s="91" t="s">
        <v>43</v>
      </c>
      <c r="G6" s="91" t="s">
        <v>45</v>
      </c>
      <c r="H6" s="91"/>
      <c r="I6" s="91" t="s">
        <v>50</v>
      </c>
      <c r="J6" s="93"/>
    </row>
    <row r="7" spans="1:10" s="94" customFormat="1" ht="13.5">
      <c r="A7" s="91" t="s">
        <v>52</v>
      </c>
      <c r="B7" s="91" t="s">
        <v>53</v>
      </c>
      <c r="C7" s="91"/>
      <c r="D7" s="91" t="s">
        <v>141</v>
      </c>
      <c r="E7" s="92"/>
      <c r="F7" s="91" t="s">
        <v>45</v>
      </c>
      <c r="G7" s="91"/>
      <c r="H7" s="91"/>
      <c r="I7" s="91"/>
      <c r="J7" s="84"/>
    </row>
    <row r="8" spans="1:10" s="94" customFormat="1" ht="13.5">
      <c r="A8" s="91" t="s">
        <v>54</v>
      </c>
      <c r="B8" s="91" t="s">
        <v>55</v>
      </c>
      <c r="C8" s="91"/>
      <c r="D8" s="91" t="s">
        <v>141</v>
      </c>
      <c r="E8" s="92"/>
      <c r="F8" s="91" t="s">
        <v>42</v>
      </c>
      <c r="G8" s="91"/>
      <c r="H8" s="91"/>
      <c r="I8" s="91"/>
      <c r="J8" s="95"/>
    </row>
    <row r="9" spans="1:10" s="94" customFormat="1" ht="14.25">
      <c r="A9" s="91" t="s">
        <v>185</v>
      </c>
      <c r="B9" s="91" t="s">
        <v>68</v>
      </c>
      <c r="C9" s="91"/>
      <c r="D9" s="91" t="s">
        <v>141</v>
      </c>
      <c r="E9" s="92"/>
      <c r="F9" s="91" t="s">
        <v>45</v>
      </c>
      <c r="G9" s="91" t="s">
        <v>42</v>
      </c>
      <c r="H9" s="91"/>
      <c r="I9" s="91"/>
      <c r="J9" s="93"/>
    </row>
    <row r="10" spans="1:10" s="94" customFormat="1" ht="14.25">
      <c r="A10" s="91" t="s">
        <v>57</v>
      </c>
      <c r="B10" s="91" t="s">
        <v>145</v>
      </c>
      <c r="C10" s="91"/>
      <c r="D10" s="91" t="s">
        <v>141</v>
      </c>
      <c r="E10" s="92"/>
      <c r="F10" s="91" t="s">
        <v>44</v>
      </c>
      <c r="G10" s="91"/>
      <c r="H10" s="91"/>
      <c r="I10" s="91"/>
      <c r="J10" s="93"/>
    </row>
    <row r="11" spans="1:10" s="94" customFormat="1" ht="14.25">
      <c r="A11" s="91" t="s">
        <v>146</v>
      </c>
      <c r="B11" s="91" t="s">
        <v>147</v>
      </c>
      <c r="C11" s="91"/>
      <c r="D11" s="91" t="s">
        <v>141</v>
      </c>
      <c r="E11" s="92"/>
      <c r="F11" s="91" t="s">
        <v>44</v>
      </c>
      <c r="G11" s="91"/>
      <c r="H11" s="91"/>
      <c r="I11" s="91"/>
      <c r="J11" s="93"/>
    </row>
    <row r="12" spans="1:10" s="94" customFormat="1" ht="14.25">
      <c r="A12" s="91" t="s">
        <v>139</v>
      </c>
      <c r="B12" s="91" t="s">
        <v>140</v>
      </c>
      <c r="C12" s="91" t="s">
        <v>115</v>
      </c>
      <c r="D12" s="91" t="s">
        <v>141</v>
      </c>
      <c r="E12" s="92"/>
      <c r="F12" s="91" t="s">
        <v>43</v>
      </c>
      <c r="G12" s="91" t="s">
        <v>45</v>
      </c>
      <c r="H12" s="91" t="s">
        <v>115</v>
      </c>
      <c r="I12" s="91"/>
      <c r="J12" s="93"/>
    </row>
    <row r="13" spans="1:10" s="94" customFormat="1" ht="14.25">
      <c r="A13" s="91" t="s">
        <v>143</v>
      </c>
      <c r="B13" s="91" t="s">
        <v>70</v>
      </c>
      <c r="C13" s="91"/>
      <c r="D13" s="91" t="s">
        <v>141</v>
      </c>
      <c r="E13" s="92"/>
      <c r="F13" s="91" t="s">
        <v>46</v>
      </c>
      <c r="G13" s="91" t="s">
        <v>44</v>
      </c>
      <c r="H13" s="91"/>
      <c r="I13" s="91"/>
      <c r="J13" s="93"/>
    </row>
    <row r="14" spans="1:10" s="94" customFormat="1" ht="13.5">
      <c r="A14" s="91" t="s">
        <v>123</v>
      </c>
      <c r="B14" s="91" t="s">
        <v>124</v>
      </c>
      <c r="C14" s="91"/>
      <c r="D14" s="91" t="s">
        <v>107</v>
      </c>
      <c r="E14" s="92"/>
      <c r="F14" s="91" t="s">
        <v>46</v>
      </c>
      <c r="G14" s="91" t="s">
        <v>44</v>
      </c>
      <c r="H14" s="91"/>
      <c r="I14" s="91"/>
      <c r="J14" s="95"/>
    </row>
    <row r="15" spans="1:10" s="94" customFormat="1" ht="14.25">
      <c r="A15" s="91" t="s">
        <v>114</v>
      </c>
      <c r="B15" s="91" t="s">
        <v>71</v>
      </c>
      <c r="C15" s="91"/>
      <c r="D15" s="91" t="s">
        <v>107</v>
      </c>
      <c r="E15" s="92"/>
      <c r="F15" s="91" t="s">
        <v>43</v>
      </c>
      <c r="G15" s="91" t="s">
        <v>46</v>
      </c>
      <c r="H15" s="91"/>
      <c r="I15" s="91"/>
      <c r="J15" s="93"/>
    </row>
    <row r="16" spans="1:10" s="94" customFormat="1" ht="14.25">
      <c r="A16" s="91" t="s">
        <v>116</v>
      </c>
      <c r="B16" s="91" t="s">
        <v>117</v>
      </c>
      <c r="C16" s="91" t="s">
        <v>115</v>
      </c>
      <c r="D16" s="91" t="s">
        <v>107</v>
      </c>
      <c r="E16" s="92"/>
      <c r="F16" s="91" t="s">
        <v>43</v>
      </c>
      <c r="G16" s="91" t="s">
        <v>50</v>
      </c>
      <c r="H16" s="91" t="s">
        <v>115</v>
      </c>
      <c r="I16" s="91"/>
      <c r="J16" s="93"/>
    </row>
    <row r="17" spans="1:10" s="94" customFormat="1" ht="13.5">
      <c r="A17" s="91" t="s">
        <v>125</v>
      </c>
      <c r="B17" s="91" t="s">
        <v>73</v>
      </c>
      <c r="C17" s="91" t="s">
        <v>115</v>
      </c>
      <c r="D17" s="91" t="s">
        <v>107</v>
      </c>
      <c r="E17" s="92"/>
      <c r="F17" s="91" t="s">
        <v>46</v>
      </c>
      <c r="G17" s="91" t="s">
        <v>50</v>
      </c>
      <c r="H17" s="91" t="s">
        <v>115</v>
      </c>
      <c r="I17" s="91"/>
      <c r="J17" s="84"/>
    </row>
    <row r="18" spans="1:9" s="94" customFormat="1" ht="13.5">
      <c r="A18" s="91" t="s">
        <v>130</v>
      </c>
      <c r="B18" s="91" t="s">
        <v>72</v>
      </c>
      <c r="C18" s="91" t="s">
        <v>115</v>
      </c>
      <c r="D18" s="91" t="s">
        <v>107</v>
      </c>
      <c r="E18" s="92"/>
      <c r="F18" s="91" t="s">
        <v>44</v>
      </c>
      <c r="G18" s="91" t="s">
        <v>50</v>
      </c>
      <c r="H18" s="91" t="s">
        <v>115</v>
      </c>
      <c r="I18" s="91"/>
    </row>
    <row r="19" spans="1:10" s="94" customFormat="1" ht="14.25">
      <c r="A19" s="91" t="s">
        <v>155</v>
      </c>
      <c r="B19" s="91" t="s">
        <v>156</v>
      </c>
      <c r="C19" s="91"/>
      <c r="D19" s="91" t="s">
        <v>141</v>
      </c>
      <c r="E19" s="92"/>
      <c r="F19" s="91" t="s">
        <v>42</v>
      </c>
      <c r="G19" s="91"/>
      <c r="H19" s="91"/>
      <c r="I19" s="91"/>
      <c r="J19" s="93"/>
    </row>
    <row r="20" spans="1:9" s="94" customFormat="1" ht="13.5">
      <c r="A20" s="91" t="s">
        <v>120</v>
      </c>
      <c r="B20" s="91" t="s">
        <v>60</v>
      </c>
      <c r="C20" s="91" t="s">
        <v>61</v>
      </c>
      <c r="D20" s="91" t="s">
        <v>107</v>
      </c>
      <c r="E20" s="92"/>
      <c r="F20" s="91" t="s">
        <v>46</v>
      </c>
      <c r="G20" s="91" t="s">
        <v>45</v>
      </c>
      <c r="H20" s="91" t="s">
        <v>61</v>
      </c>
      <c r="I20" s="91"/>
    </row>
    <row r="21" spans="1:10" s="94" customFormat="1" ht="14.25">
      <c r="A21" s="91" t="s">
        <v>148</v>
      </c>
      <c r="B21" s="91" t="s">
        <v>149</v>
      </c>
      <c r="C21" s="91" t="s">
        <v>61</v>
      </c>
      <c r="D21" s="91" t="s">
        <v>141</v>
      </c>
      <c r="E21" s="92"/>
      <c r="F21" s="91" t="s">
        <v>44</v>
      </c>
      <c r="G21" s="91" t="s">
        <v>50</v>
      </c>
      <c r="H21" s="91" t="s">
        <v>61</v>
      </c>
      <c r="I21" s="91"/>
      <c r="J21" s="93"/>
    </row>
    <row r="22" spans="1:10" s="94" customFormat="1" ht="14.25">
      <c r="A22" s="91" t="s">
        <v>98</v>
      </c>
      <c r="B22" s="91" t="s">
        <v>64</v>
      </c>
      <c r="C22" s="91"/>
      <c r="D22" s="91" t="s">
        <v>82</v>
      </c>
      <c r="E22" s="92"/>
      <c r="F22" s="91" t="s">
        <v>47</v>
      </c>
      <c r="G22" s="91" t="s">
        <v>48</v>
      </c>
      <c r="H22" s="91"/>
      <c r="I22" s="91"/>
      <c r="J22" s="93"/>
    </row>
    <row r="23" spans="1:10" s="94" customFormat="1" ht="14.25">
      <c r="A23" s="91" t="s">
        <v>127</v>
      </c>
      <c r="B23" s="91" t="s">
        <v>128</v>
      </c>
      <c r="C23" s="91"/>
      <c r="D23" s="91" t="s">
        <v>107</v>
      </c>
      <c r="E23" s="92"/>
      <c r="F23" s="91" t="s">
        <v>44</v>
      </c>
      <c r="G23" s="91" t="s">
        <v>50</v>
      </c>
      <c r="H23" s="91"/>
      <c r="I23" s="91"/>
      <c r="J23" s="93"/>
    </row>
    <row r="24" spans="1:10" s="94" customFormat="1" ht="14.25">
      <c r="A24" s="91" t="s">
        <v>99</v>
      </c>
      <c r="B24" s="91" t="s">
        <v>100</v>
      </c>
      <c r="C24" s="91"/>
      <c r="D24" s="91" t="s">
        <v>82</v>
      </c>
      <c r="E24" s="92"/>
      <c r="F24" s="91" t="s">
        <v>47</v>
      </c>
      <c r="G24" s="91" t="s">
        <v>50</v>
      </c>
      <c r="H24" s="91"/>
      <c r="I24" s="91"/>
      <c r="J24" s="93"/>
    </row>
    <row r="25" spans="1:10" s="94" customFormat="1" ht="14.25">
      <c r="A25" s="91" t="s">
        <v>129</v>
      </c>
      <c r="B25" s="91" t="s">
        <v>63</v>
      </c>
      <c r="C25" s="91"/>
      <c r="D25" s="91" t="s">
        <v>107</v>
      </c>
      <c r="E25" s="92"/>
      <c r="F25" s="91" t="s">
        <v>44</v>
      </c>
      <c r="G25" s="91"/>
      <c r="H25" s="91"/>
      <c r="I25" s="91"/>
      <c r="J25" s="93"/>
    </row>
    <row r="26" spans="1:10" s="84" customFormat="1" ht="13.5">
      <c r="A26" s="91" t="s">
        <v>108</v>
      </c>
      <c r="B26" s="91" t="s">
        <v>62</v>
      </c>
      <c r="C26" s="91"/>
      <c r="D26" s="91" t="s">
        <v>107</v>
      </c>
      <c r="E26" s="92"/>
      <c r="F26" s="91" t="s">
        <v>43</v>
      </c>
      <c r="G26" s="91" t="s">
        <v>50</v>
      </c>
      <c r="H26" s="91"/>
      <c r="I26" s="91"/>
      <c r="J26" s="94"/>
    </row>
    <row r="27" spans="1:9" s="84" customFormat="1" ht="13.5">
      <c r="A27" s="91" t="s">
        <v>101</v>
      </c>
      <c r="B27" s="91" t="s">
        <v>65</v>
      </c>
      <c r="C27" s="91" t="s">
        <v>61</v>
      </c>
      <c r="D27" s="91" t="s">
        <v>82</v>
      </c>
      <c r="E27" s="92"/>
      <c r="F27" s="91" t="s">
        <v>47</v>
      </c>
      <c r="G27" s="91" t="s">
        <v>48</v>
      </c>
      <c r="H27" s="91" t="s">
        <v>61</v>
      </c>
      <c r="I27" s="91"/>
    </row>
    <row r="28" spans="1:10" s="84" customFormat="1" ht="13.5">
      <c r="A28" s="91" t="s">
        <v>85</v>
      </c>
      <c r="B28" s="91" t="s">
        <v>86</v>
      </c>
      <c r="C28" s="91"/>
      <c r="D28" s="91" t="s">
        <v>82</v>
      </c>
      <c r="E28" s="92"/>
      <c r="F28" s="91" t="s">
        <v>49</v>
      </c>
      <c r="G28" s="91" t="s">
        <v>50</v>
      </c>
      <c r="H28" s="91"/>
      <c r="I28" s="91"/>
      <c r="J28" s="95"/>
    </row>
    <row r="29" spans="1:10" s="84" customFormat="1" ht="13.5">
      <c r="A29" s="91" t="s">
        <v>121</v>
      </c>
      <c r="B29" s="91" t="s">
        <v>122</v>
      </c>
      <c r="C29" s="91"/>
      <c r="D29" s="91" t="s">
        <v>107</v>
      </c>
      <c r="E29" s="92"/>
      <c r="F29" s="91" t="s">
        <v>46</v>
      </c>
      <c r="G29" s="91" t="s">
        <v>50</v>
      </c>
      <c r="H29" s="91"/>
      <c r="I29" s="91"/>
      <c r="J29" s="95"/>
    </row>
    <row r="30" spans="1:10" s="84" customFormat="1" ht="13.5">
      <c r="A30" s="91" t="s">
        <v>150</v>
      </c>
      <c r="B30" s="91" t="s">
        <v>151</v>
      </c>
      <c r="C30" s="91"/>
      <c r="D30" s="91" t="s">
        <v>141</v>
      </c>
      <c r="E30" s="92"/>
      <c r="F30" s="91" t="s">
        <v>44</v>
      </c>
      <c r="G30" s="91" t="s">
        <v>50</v>
      </c>
      <c r="H30" s="91"/>
      <c r="I30" s="91"/>
      <c r="J30" s="94"/>
    </row>
    <row r="31" spans="1:10" s="84" customFormat="1" ht="13.5">
      <c r="A31" s="91" t="s">
        <v>109</v>
      </c>
      <c r="B31" s="91" t="s">
        <v>110</v>
      </c>
      <c r="C31" s="91" t="s">
        <v>61</v>
      </c>
      <c r="D31" s="91" t="s">
        <v>107</v>
      </c>
      <c r="E31" s="92"/>
      <c r="F31" s="91" t="s">
        <v>43</v>
      </c>
      <c r="G31" s="91" t="s">
        <v>45</v>
      </c>
      <c r="H31" s="91" t="s">
        <v>61</v>
      </c>
      <c r="I31" s="91"/>
      <c r="J31" s="95"/>
    </row>
    <row r="32" spans="1:10" s="84" customFormat="1" ht="13.5">
      <c r="A32" s="91" t="s">
        <v>111</v>
      </c>
      <c r="B32" s="91" t="s">
        <v>112</v>
      </c>
      <c r="C32" s="91"/>
      <c r="D32" s="91" t="s">
        <v>107</v>
      </c>
      <c r="E32" s="92"/>
      <c r="F32" s="91" t="s">
        <v>43</v>
      </c>
      <c r="G32" s="91" t="s">
        <v>50</v>
      </c>
      <c r="H32" s="91"/>
      <c r="I32" s="91"/>
      <c r="J32" s="95"/>
    </row>
    <row r="33" spans="1:9" ht="14.25">
      <c r="A33" s="91" t="s">
        <v>94</v>
      </c>
      <c r="B33" s="91" t="s">
        <v>95</v>
      </c>
      <c r="C33" s="91"/>
      <c r="D33" s="91" t="s">
        <v>82</v>
      </c>
      <c r="E33" s="92"/>
      <c r="F33" s="91" t="s">
        <v>49</v>
      </c>
      <c r="G33" s="91" t="s">
        <v>50</v>
      </c>
      <c r="H33" s="91"/>
      <c r="I33" s="91"/>
    </row>
    <row r="34" spans="1:10" s="84" customFormat="1" ht="13.5">
      <c r="A34" s="91" t="s">
        <v>153</v>
      </c>
      <c r="B34" s="91" t="s">
        <v>154</v>
      </c>
      <c r="C34" s="91"/>
      <c r="D34" s="91" t="s">
        <v>141</v>
      </c>
      <c r="E34" s="92"/>
      <c r="F34" s="91" t="s">
        <v>42</v>
      </c>
      <c r="G34" s="91"/>
      <c r="H34" s="91"/>
      <c r="I34" s="91"/>
      <c r="J34" s="94"/>
    </row>
    <row r="35" spans="1:10" s="94" customFormat="1" ht="14.25">
      <c r="A35" s="91" t="s">
        <v>175</v>
      </c>
      <c r="B35" s="91" t="s">
        <v>186</v>
      </c>
      <c r="C35" s="91"/>
      <c r="D35" s="91" t="s">
        <v>107</v>
      </c>
      <c r="E35" s="92"/>
      <c r="F35" s="91" t="s">
        <v>44</v>
      </c>
      <c r="G35" s="91"/>
      <c r="H35" s="91"/>
      <c r="I35" s="91"/>
      <c r="J35" s="93"/>
    </row>
    <row r="36" spans="1:10" s="94" customFormat="1" ht="14.25">
      <c r="A36" s="91" t="s">
        <v>174</v>
      </c>
      <c r="B36" s="91" t="s">
        <v>113</v>
      </c>
      <c r="C36" s="91"/>
      <c r="D36" s="91" t="s">
        <v>107</v>
      </c>
      <c r="E36" s="92"/>
      <c r="F36" s="91" t="s">
        <v>43</v>
      </c>
      <c r="G36" s="91" t="s">
        <v>44</v>
      </c>
      <c r="H36" s="91"/>
      <c r="I36" s="91" t="s">
        <v>45</v>
      </c>
      <c r="J36" s="93"/>
    </row>
    <row r="37" spans="1:10" s="84" customFormat="1" ht="14.25">
      <c r="A37" s="91" t="s">
        <v>152</v>
      </c>
      <c r="B37" s="91" t="s">
        <v>51</v>
      </c>
      <c r="C37" s="91"/>
      <c r="D37" s="91" t="s">
        <v>141</v>
      </c>
      <c r="E37" s="92"/>
      <c r="F37" s="91" t="s">
        <v>45</v>
      </c>
      <c r="G37" s="91"/>
      <c r="H37" s="91"/>
      <c r="I37" s="91"/>
      <c r="J37" s="93"/>
    </row>
    <row r="38" spans="1:10" s="84" customFormat="1" ht="14.25">
      <c r="A38" s="91" t="s">
        <v>96</v>
      </c>
      <c r="B38" s="91" t="s">
        <v>97</v>
      </c>
      <c r="C38" s="91"/>
      <c r="D38" s="91" t="s">
        <v>82</v>
      </c>
      <c r="E38" s="92"/>
      <c r="F38" s="91" t="s">
        <v>49</v>
      </c>
      <c r="G38" s="91" t="s">
        <v>47</v>
      </c>
      <c r="H38" s="91"/>
      <c r="I38" s="91" t="s">
        <v>50</v>
      </c>
      <c r="J38" s="93"/>
    </row>
    <row r="39" spans="1:10" s="94" customFormat="1" ht="14.25">
      <c r="A39" s="91" t="s">
        <v>165</v>
      </c>
      <c r="B39" s="91" t="s">
        <v>138</v>
      </c>
      <c r="C39" s="91"/>
      <c r="D39" s="91" t="s">
        <v>107</v>
      </c>
      <c r="E39" s="92"/>
      <c r="F39" s="91" t="s">
        <v>43</v>
      </c>
      <c r="G39" s="91" t="s">
        <v>44</v>
      </c>
      <c r="H39" s="91"/>
      <c r="I39" s="91"/>
      <c r="J39" s="93"/>
    </row>
    <row r="40" spans="1:10" s="94" customFormat="1" ht="14.25">
      <c r="A40" s="91" t="s">
        <v>166</v>
      </c>
      <c r="B40" s="91" t="s">
        <v>91</v>
      </c>
      <c r="C40" s="91"/>
      <c r="D40" s="91" t="s">
        <v>82</v>
      </c>
      <c r="E40" s="92"/>
      <c r="F40" s="91" t="s">
        <v>49</v>
      </c>
      <c r="G40" s="91" t="s">
        <v>48</v>
      </c>
      <c r="H40" s="91"/>
      <c r="I40" s="91"/>
      <c r="J40" s="93"/>
    </row>
    <row r="41" spans="1:10" s="94" customFormat="1" ht="14.25">
      <c r="A41" s="91" t="s">
        <v>172</v>
      </c>
      <c r="B41" s="91" t="s">
        <v>173</v>
      </c>
      <c r="C41" s="91"/>
      <c r="D41" s="91" t="s">
        <v>141</v>
      </c>
      <c r="E41" s="92"/>
      <c r="F41" s="91" t="s">
        <v>43</v>
      </c>
      <c r="G41" s="91"/>
      <c r="H41" s="91"/>
      <c r="I41" s="91"/>
      <c r="J41" s="93"/>
    </row>
    <row r="42" spans="1:10" s="94" customFormat="1" ht="13.5">
      <c r="A42" s="91" t="s">
        <v>167</v>
      </c>
      <c r="B42" s="91" t="s">
        <v>131</v>
      </c>
      <c r="C42" s="91"/>
      <c r="D42" s="91" t="s">
        <v>107</v>
      </c>
      <c r="E42" s="92"/>
      <c r="F42" s="91" t="s">
        <v>44</v>
      </c>
      <c r="G42" s="91"/>
      <c r="H42" s="91"/>
      <c r="I42" s="91"/>
      <c r="J42" s="95"/>
    </row>
    <row r="43" spans="1:10" s="94" customFormat="1" ht="14.25">
      <c r="A43" s="91" t="s">
        <v>168</v>
      </c>
      <c r="B43" s="91" t="s">
        <v>144</v>
      </c>
      <c r="C43" s="91"/>
      <c r="D43" s="91" t="s">
        <v>141</v>
      </c>
      <c r="E43" s="92"/>
      <c r="F43" s="91" t="s">
        <v>44</v>
      </c>
      <c r="G43" s="91"/>
      <c r="H43" s="91"/>
      <c r="I43" s="91"/>
      <c r="J43" s="93"/>
    </row>
    <row r="44" spans="1:10" s="94" customFormat="1" ht="14.25">
      <c r="A44" s="91" t="s">
        <v>190</v>
      </c>
      <c r="B44" s="91" t="s">
        <v>191</v>
      </c>
      <c r="C44" s="91"/>
      <c r="D44" s="91" t="s">
        <v>107</v>
      </c>
      <c r="E44" s="92"/>
      <c r="F44" s="91" t="s">
        <v>44</v>
      </c>
      <c r="G44" s="91"/>
      <c r="H44" s="91"/>
      <c r="I44" s="91"/>
      <c r="J44" s="93"/>
    </row>
    <row r="45" spans="1:10" s="94" customFormat="1" ht="14.25">
      <c r="A45" s="91" t="s">
        <v>136</v>
      </c>
      <c r="B45" s="91" t="s">
        <v>137</v>
      </c>
      <c r="C45" s="91"/>
      <c r="D45" s="91" t="s">
        <v>141</v>
      </c>
      <c r="E45" s="92"/>
      <c r="F45" s="91" t="s">
        <v>43</v>
      </c>
      <c r="G45" s="91" t="s">
        <v>42</v>
      </c>
      <c r="H45" s="91"/>
      <c r="I45" s="91"/>
      <c r="J45" s="93"/>
    </row>
    <row r="46" spans="1:10" s="94" customFormat="1" ht="14.25">
      <c r="A46" s="91" t="s">
        <v>92</v>
      </c>
      <c r="B46" s="91" t="s">
        <v>93</v>
      </c>
      <c r="C46" s="91"/>
      <c r="D46" s="91" t="s">
        <v>82</v>
      </c>
      <c r="E46" s="92"/>
      <c r="F46" s="91" t="s">
        <v>49</v>
      </c>
      <c r="G46" s="91" t="s">
        <v>47</v>
      </c>
      <c r="H46" s="91"/>
      <c r="I46" s="91"/>
      <c r="J46" s="93"/>
    </row>
    <row r="47" spans="1:9" s="94" customFormat="1" ht="13.5">
      <c r="A47" s="91" t="s">
        <v>132</v>
      </c>
      <c r="B47" s="91" t="s">
        <v>133</v>
      </c>
      <c r="C47" s="91"/>
      <c r="D47" s="91" t="s">
        <v>107</v>
      </c>
      <c r="E47" s="92"/>
      <c r="F47" s="91" t="s">
        <v>50</v>
      </c>
      <c r="G47" s="91"/>
      <c r="H47" s="91"/>
      <c r="I47" s="91"/>
    </row>
    <row r="48" spans="1:10" s="94" customFormat="1" ht="14.25">
      <c r="A48" s="91" t="s">
        <v>58</v>
      </c>
      <c r="B48" s="91" t="s">
        <v>81</v>
      </c>
      <c r="C48" s="91"/>
      <c r="D48" s="91" t="s">
        <v>82</v>
      </c>
      <c r="E48" s="92"/>
      <c r="F48" s="91" t="s">
        <v>49</v>
      </c>
      <c r="G48" s="91" t="s">
        <v>50</v>
      </c>
      <c r="H48" s="91"/>
      <c r="I48" s="91" t="s">
        <v>48</v>
      </c>
      <c r="J48" s="93"/>
    </row>
    <row r="49" spans="1:10" s="94" customFormat="1" ht="13.5">
      <c r="A49" s="91" t="s">
        <v>169</v>
      </c>
      <c r="B49" s="91" t="s">
        <v>87</v>
      </c>
      <c r="C49" s="91"/>
      <c r="D49" s="91" t="s">
        <v>82</v>
      </c>
      <c r="E49" s="92"/>
      <c r="F49" s="91" t="s">
        <v>49</v>
      </c>
      <c r="G49" s="91" t="s">
        <v>50</v>
      </c>
      <c r="H49" s="91"/>
      <c r="I49" s="91" t="s">
        <v>48</v>
      </c>
      <c r="J49" s="95"/>
    </row>
    <row r="50" spans="1:10" s="94" customFormat="1" ht="13.5">
      <c r="A50" s="91" t="s">
        <v>170</v>
      </c>
      <c r="B50" s="91" t="s">
        <v>69</v>
      </c>
      <c r="C50" s="91"/>
      <c r="D50" s="91" t="s">
        <v>107</v>
      </c>
      <c r="E50" s="92"/>
      <c r="F50" s="91" t="s">
        <v>50</v>
      </c>
      <c r="G50" s="91" t="s">
        <v>42</v>
      </c>
      <c r="H50" s="91"/>
      <c r="I50" s="91"/>
      <c r="J50" s="84"/>
    </row>
    <row r="51" spans="1:10" s="94" customFormat="1" ht="14.25">
      <c r="A51" s="91" t="s">
        <v>171</v>
      </c>
      <c r="B51" s="91" t="s">
        <v>102</v>
      </c>
      <c r="C51" s="91"/>
      <c r="D51" s="91" t="s">
        <v>82</v>
      </c>
      <c r="E51" s="92"/>
      <c r="F51" s="91" t="s">
        <v>47</v>
      </c>
      <c r="G51" s="91"/>
      <c r="H51" s="91"/>
      <c r="I51" s="91"/>
      <c r="J51" s="93"/>
    </row>
    <row r="52" spans="1:9" ht="14.25">
      <c r="A52" s="91" t="s">
        <v>56</v>
      </c>
      <c r="B52" s="91" t="s">
        <v>88</v>
      </c>
      <c r="C52" s="91"/>
      <c r="D52" s="91" t="s">
        <v>82</v>
      </c>
      <c r="E52" s="92"/>
      <c r="F52" s="91" t="s">
        <v>49</v>
      </c>
      <c r="G52" s="91" t="s">
        <v>50</v>
      </c>
      <c r="H52" s="91"/>
      <c r="I52" s="91" t="s">
        <v>48</v>
      </c>
    </row>
    <row r="53" spans="1:10" ht="14.25">
      <c r="A53" s="91" t="s">
        <v>89</v>
      </c>
      <c r="B53" s="91" t="s">
        <v>90</v>
      </c>
      <c r="C53" s="91"/>
      <c r="D53" s="91" t="s">
        <v>82</v>
      </c>
      <c r="E53" s="92"/>
      <c r="F53" s="91" t="s">
        <v>49</v>
      </c>
      <c r="G53" s="91" t="s">
        <v>50</v>
      </c>
      <c r="H53" s="91"/>
      <c r="I53" s="91" t="s">
        <v>48</v>
      </c>
      <c r="J53" s="95"/>
    </row>
    <row r="54" spans="1:9" ht="14.25">
      <c r="A54" s="91" t="s">
        <v>103</v>
      </c>
      <c r="B54" s="91" t="s">
        <v>104</v>
      </c>
      <c r="C54" s="91"/>
      <c r="D54" s="91" t="s">
        <v>82</v>
      </c>
      <c r="E54" s="92"/>
      <c r="F54" s="91" t="s">
        <v>47</v>
      </c>
      <c r="G54" s="91"/>
      <c r="H54" s="91"/>
      <c r="I54" s="91"/>
    </row>
    <row r="55" spans="1:9" ht="14.25">
      <c r="A55" s="91" t="s">
        <v>158</v>
      </c>
      <c r="B55" s="91" t="s">
        <v>83</v>
      </c>
      <c r="C55" s="91"/>
      <c r="D55" s="91" t="s">
        <v>82</v>
      </c>
      <c r="E55" s="92"/>
      <c r="F55" s="91" t="s">
        <v>49</v>
      </c>
      <c r="G55" s="91" t="s">
        <v>50</v>
      </c>
      <c r="H55" s="91"/>
      <c r="I55" s="91" t="s">
        <v>48</v>
      </c>
    </row>
    <row r="56" spans="1:10" ht="14.25">
      <c r="A56" s="91" t="s">
        <v>159</v>
      </c>
      <c r="B56" s="91" t="s">
        <v>84</v>
      </c>
      <c r="C56" s="91"/>
      <c r="D56" s="91" t="s">
        <v>82</v>
      </c>
      <c r="E56" s="92"/>
      <c r="F56" s="91" t="s">
        <v>49</v>
      </c>
      <c r="G56" s="91" t="s">
        <v>50</v>
      </c>
      <c r="H56" s="91"/>
      <c r="I56" s="91" t="s">
        <v>48</v>
      </c>
      <c r="J56" s="84"/>
    </row>
    <row r="57" spans="1:9" ht="14.25">
      <c r="A57" s="91" t="s">
        <v>160</v>
      </c>
      <c r="B57" s="91" t="s">
        <v>105</v>
      </c>
      <c r="C57" s="91"/>
      <c r="D57" s="91" t="s">
        <v>82</v>
      </c>
      <c r="E57" s="92"/>
      <c r="F57" s="91" t="s">
        <v>47</v>
      </c>
      <c r="G57" s="91" t="s">
        <v>50</v>
      </c>
      <c r="H57" s="91"/>
      <c r="I57" s="91" t="s">
        <v>48</v>
      </c>
    </row>
    <row r="58" spans="1:9" ht="14.25">
      <c r="A58" s="91" t="s">
        <v>161</v>
      </c>
      <c r="B58" s="91" t="s">
        <v>106</v>
      </c>
      <c r="C58" s="91"/>
      <c r="D58" s="91" t="s">
        <v>107</v>
      </c>
      <c r="E58" s="92"/>
      <c r="F58" s="91" t="s">
        <v>43</v>
      </c>
      <c r="G58" s="91" t="s">
        <v>50</v>
      </c>
      <c r="H58" s="91"/>
      <c r="I58" s="91" t="s">
        <v>42</v>
      </c>
    </row>
    <row r="59" spans="1:9" ht="14.25">
      <c r="A59" s="91" t="s">
        <v>162</v>
      </c>
      <c r="B59" s="91" t="s">
        <v>118</v>
      </c>
      <c r="C59" s="91"/>
      <c r="D59" s="91" t="s">
        <v>107</v>
      </c>
      <c r="E59" s="92"/>
      <c r="F59" s="91" t="s">
        <v>46</v>
      </c>
      <c r="G59" s="91" t="s">
        <v>50</v>
      </c>
      <c r="H59" s="91"/>
      <c r="I59" s="91"/>
    </row>
    <row r="60" spans="1:10" ht="14.25">
      <c r="A60" s="91" t="s">
        <v>163</v>
      </c>
      <c r="B60" s="91" t="s">
        <v>119</v>
      </c>
      <c r="C60" s="91"/>
      <c r="D60" s="91" t="s">
        <v>107</v>
      </c>
      <c r="E60" s="92"/>
      <c r="F60" s="91" t="s">
        <v>46</v>
      </c>
      <c r="G60" s="91" t="s">
        <v>50</v>
      </c>
      <c r="H60" s="91"/>
      <c r="I60" s="91"/>
      <c r="J60" s="94"/>
    </row>
    <row r="61" spans="1:10" ht="14.25">
      <c r="A61" s="91" t="s">
        <v>164</v>
      </c>
      <c r="B61" s="91" t="s">
        <v>126</v>
      </c>
      <c r="C61" s="91"/>
      <c r="D61" s="91" t="s">
        <v>107</v>
      </c>
      <c r="E61" s="92"/>
      <c r="F61" s="91" t="s">
        <v>44</v>
      </c>
      <c r="G61" s="91" t="s">
        <v>50</v>
      </c>
      <c r="H61" s="91"/>
      <c r="I61" s="91"/>
      <c r="J61" s="95"/>
    </row>
    <row r="62" spans="1:9" ht="14.25">
      <c r="A62" s="91"/>
      <c r="B62" s="91"/>
      <c r="C62" s="91"/>
      <c r="D62" s="91"/>
      <c r="E62" s="92"/>
      <c r="F62" s="91"/>
      <c r="G62" s="91"/>
      <c r="H62" s="91"/>
      <c r="I62" s="91"/>
    </row>
    <row r="63" spans="1:10" ht="14.25">
      <c r="A63" s="91"/>
      <c r="B63" s="91"/>
      <c r="C63" s="91"/>
      <c r="D63" s="91"/>
      <c r="E63" s="92"/>
      <c r="F63" s="91"/>
      <c r="G63" s="91"/>
      <c r="H63" s="91"/>
      <c r="I63" s="91"/>
      <c r="J63" s="95"/>
    </row>
    <row r="64" spans="1:10" ht="14.25">
      <c r="A64" s="91"/>
      <c r="B64" s="91"/>
      <c r="C64" s="91"/>
      <c r="D64" s="91"/>
      <c r="E64" s="92"/>
      <c r="F64" s="91"/>
      <c r="G64" s="91"/>
      <c r="H64" s="91"/>
      <c r="I64" s="91"/>
      <c r="J64" s="84"/>
    </row>
    <row r="65" spans="1:9" ht="14.25">
      <c r="A65" s="91"/>
      <c r="B65" s="91"/>
      <c r="C65" s="91"/>
      <c r="D65" s="91"/>
      <c r="E65" s="92"/>
      <c r="F65" s="91"/>
      <c r="G65" s="91"/>
      <c r="H65" s="91"/>
      <c r="I65" s="91"/>
    </row>
    <row r="66" spans="1:10" ht="14.25">
      <c r="A66" s="91"/>
      <c r="B66" s="91"/>
      <c r="C66" s="91"/>
      <c r="D66" s="91"/>
      <c r="E66" s="92"/>
      <c r="F66" s="91"/>
      <c r="G66" s="91"/>
      <c r="H66" s="91"/>
      <c r="I66" s="91"/>
      <c r="J66" s="84"/>
    </row>
    <row r="67" spans="1:9" ht="14.25">
      <c r="A67" s="91"/>
      <c r="B67" s="91"/>
      <c r="C67" s="91"/>
      <c r="D67" s="91"/>
      <c r="E67" s="92"/>
      <c r="F67" s="91"/>
      <c r="G67" s="91"/>
      <c r="H67" s="91"/>
      <c r="I67" s="91"/>
    </row>
    <row r="68" spans="1:9" ht="14.25">
      <c r="A68" s="91"/>
      <c r="B68" s="91"/>
      <c r="C68" s="91"/>
      <c r="D68" s="91"/>
      <c r="E68" s="92"/>
      <c r="F68" s="91"/>
      <c r="G68" s="91"/>
      <c r="H68" s="91"/>
      <c r="I68" s="91"/>
    </row>
    <row r="69" spans="1:9" ht="14.25">
      <c r="A69" s="91"/>
      <c r="B69" s="91"/>
      <c r="C69" s="91"/>
      <c r="D69" s="91"/>
      <c r="E69" s="92"/>
      <c r="F69" s="91"/>
      <c r="G69" s="91"/>
      <c r="H69" s="91"/>
      <c r="I69" s="91"/>
    </row>
    <row r="70" spans="1:9" ht="14.25">
      <c r="A70" s="91"/>
      <c r="B70" s="91"/>
      <c r="C70" s="91"/>
      <c r="D70" s="91"/>
      <c r="E70" s="92"/>
      <c r="F70" s="91"/>
      <c r="G70" s="91"/>
      <c r="H70" s="91"/>
      <c r="I70" s="91"/>
    </row>
    <row r="71" spans="1:9" ht="14.25">
      <c r="A71" s="91"/>
      <c r="B71" s="91"/>
      <c r="C71" s="91"/>
      <c r="D71" s="91"/>
      <c r="E71" s="92"/>
      <c r="F71" s="91"/>
      <c r="G71" s="91"/>
      <c r="H71" s="91"/>
      <c r="I71" s="91"/>
    </row>
    <row r="72" spans="1:9" ht="14.25">
      <c r="A72" s="91"/>
      <c r="B72" s="91"/>
      <c r="C72" s="91"/>
      <c r="D72" s="91"/>
      <c r="E72" s="92"/>
      <c r="F72" s="91"/>
      <c r="G72" s="91"/>
      <c r="H72" s="91"/>
      <c r="I72" s="91"/>
    </row>
    <row r="73" spans="1:10" ht="14.25">
      <c r="A73" s="91"/>
      <c r="B73" s="91"/>
      <c r="C73" s="91"/>
      <c r="D73" s="91"/>
      <c r="E73" s="92"/>
      <c r="F73" s="91"/>
      <c r="G73" s="91"/>
      <c r="H73" s="91"/>
      <c r="I73" s="91"/>
      <c r="J73" s="84"/>
    </row>
    <row r="74" spans="1:10" ht="14.25">
      <c r="A74" s="91"/>
      <c r="B74" s="91"/>
      <c r="C74" s="91"/>
      <c r="D74" s="91"/>
      <c r="E74" s="92"/>
      <c r="F74" s="91"/>
      <c r="G74" s="91"/>
      <c r="H74" s="91"/>
      <c r="I74" s="91"/>
      <c r="J74" s="95"/>
    </row>
    <row r="75" spans="1:10" ht="14.25">
      <c r="A75" s="91"/>
      <c r="B75" s="91"/>
      <c r="C75" s="91"/>
      <c r="D75" s="91"/>
      <c r="E75" s="92"/>
      <c r="F75" s="91"/>
      <c r="G75" s="91"/>
      <c r="H75" s="91"/>
      <c r="I75" s="91"/>
      <c r="J75" s="95"/>
    </row>
    <row r="76" spans="1:9" ht="14.25">
      <c r="A76" s="91"/>
      <c r="B76" s="91"/>
      <c r="C76" s="91"/>
      <c r="D76" s="91"/>
      <c r="E76" s="92"/>
      <c r="F76" s="91"/>
      <c r="G76" s="91"/>
      <c r="H76" s="91"/>
      <c r="I76" s="91"/>
    </row>
    <row r="77" spans="1:10" ht="14.25">
      <c r="A77" s="91"/>
      <c r="B77" s="91"/>
      <c r="C77" s="91"/>
      <c r="D77" s="91"/>
      <c r="E77" s="92"/>
      <c r="F77" s="91"/>
      <c r="G77" s="91"/>
      <c r="H77" s="91"/>
      <c r="I77" s="91"/>
      <c r="J77" s="94"/>
    </row>
    <row r="78" spans="1:9" ht="14.25">
      <c r="A78" s="91"/>
      <c r="B78" s="91"/>
      <c r="C78" s="91"/>
      <c r="D78" s="91"/>
      <c r="E78" s="92"/>
      <c r="F78" s="91"/>
      <c r="G78" s="91"/>
      <c r="H78" s="91"/>
      <c r="I78" s="91"/>
    </row>
    <row r="79" spans="1:10" ht="14.25">
      <c r="A79" s="91"/>
      <c r="B79" s="91"/>
      <c r="C79" s="91"/>
      <c r="D79" s="91"/>
      <c r="E79" s="92"/>
      <c r="F79" s="91"/>
      <c r="G79" s="91"/>
      <c r="H79" s="91"/>
      <c r="I79" s="91"/>
      <c r="J79" s="94"/>
    </row>
    <row r="80" spans="1:10" ht="14.25">
      <c r="A80" s="91"/>
      <c r="B80" s="91"/>
      <c r="C80" s="91"/>
      <c r="D80" s="91"/>
      <c r="E80" s="92"/>
      <c r="F80" s="91"/>
      <c r="G80" s="91"/>
      <c r="H80" s="91"/>
      <c r="I80" s="91"/>
      <c r="J80" s="94"/>
    </row>
    <row r="81" spans="1:9" ht="14.25">
      <c r="A81" s="91"/>
      <c r="B81" s="91"/>
      <c r="C81" s="91"/>
      <c r="D81" s="91"/>
      <c r="E81" s="92"/>
      <c r="F81" s="91"/>
      <c r="G81" s="91"/>
      <c r="H81" s="91"/>
      <c r="I81" s="91"/>
    </row>
    <row r="82" spans="1:9" ht="14.25">
      <c r="A82" s="91"/>
      <c r="B82" s="91"/>
      <c r="C82" s="91"/>
      <c r="D82" s="91"/>
      <c r="E82" s="92"/>
      <c r="F82" s="91"/>
      <c r="G82" s="91"/>
      <c r="H82" s="91"/>
      <c r="I82" s="91"/>
    </row>
    <row r="83" spans="1:9" ht="14.25">
      <c r="A83" s="91"/>
      <c r="B83" s="91"/>
      <c r="C83" s="91"/>
      <c r="D83" s="91"/>
      <c r="E83" s="92"/>
      <c r="F83" s="91"/>
      <c r="G83" s="91"/>
      <c r="H83" s="91"/>
      <c r="I83" s="91"/>
    </row>
    <row r="84" spans="1:9" ht="14.25">
      <c r="A84" s="91"/>
      <c r="B84" s="91"/>
      <c r="C84" s="91"/>
      <c r="D84" s="91"/>
      <c r="E84" s="92"/>
      <c r="F84" s="91"/>
      <c r="G84" s="91"/>
      <c r="H84" s="91"/>
      <c r="I84" s="91"/>
    </row>
    <row r="85" spans="1:9" ht="14.25">
      <c r="A85" s="91"/>
      <c r="B85" s="91"/>
      <c r="C85" s="91"/>
      <c r="D85" s="91"/>
      <c r="E85" s="92"/>
      <c r="F85" s="91"/>
      <c r="G85" s="91"/>
      <c r="H85" s="91"/>
      <c r="I85" s="91"/>
    </row>
    <row r="86" spans="1:9" ht="14.25">
      <c r="A86" s="91"/>
      <c r="B86" s="91"/>
      <c r="C86" s="91"/>
      <c r="D86" s="91"/>
      <c r="E86" s="92"/>
      <c r="F86" s="91"/>
      <c r="G86" s="91"/>
      <c r="H86" s="91"/>
      <c r="I86" s="91"/>
    </row>
    <row r="87" spans="1:9" ht="14.25">
      <c r="A87" s="91"/>
      <c r="B87" s="91"/>
      <c r="C87" s="91"/>
      <c r="D87" s="91"/>
      <c r="E87" s="92"/>
      <c r="F87" s="91"/>
      <c r="G87" s="91"/>
      <c r="H87" s="91"/>
      <c r="I87" s="91"/>
    </row>
    <row r="88" spans="1:9" ht="14.25">
      <c r="A88" s="91"/>
      <c r="B88" s="91"/>
      <c r="C88" s="91"/>
      <c r="D88" s="91"/>
      <c r="E88" s="92"/>
      <c r="F88" s="91"/>
      <c r="G88" s="91"/>
      <c r="H88" s="91"/>
      <c r="I88" s="91"/>
    </row>
    <row r="89" spans="1:10" ht="14.25">
      <c r="A89" s="91"/>
      <c r="B89" s="91"/>
      <c r="C89" s="91"/>
      <c r="D89" s="91"/>
      <c r="E89" s="92"/>
      <c r="F89" s="91"/>
      <c r="G89" s="91"/>
      <c r="H89" s="91"/>
      <c r="I89" s="91"/>
      <c r="J89" s="94"/>
    </row>
    <row r="90" spans="1:9" ht="14.25">
      <c r="A90" s="91"/>
      <c r="B90" s="91"/>
      <c r="C90" s="91"/>
      <c r="D90" s="91"/>
      <c r="E90" s="92"/>
      <c r="F90" s="91"/>
      <c r="G90" s="91"/>
      <c r="H90" s="91"/>
      <c r="I90" s="91"/>
    </row>
    <row r="91" spans="1:9" ht="14.25">
      <c r="A91" s="91"/>
      <c r="B91" s="91"/>
      <c r="C91" s="91"/>
      <c r="D91" s="91"/>
      <c r="E91" s="92"/>
      <c r="F91" s="91"/>
      <c r="G91" s="91"/>
      <c r="H91" s="91"/>
      <c r="I91" s="91"/>
    </row>
    <row r="92" spans="1:9" ht="14.25">
      <c r="A92" s="91"/>
      <c r="B92" s="91"/>
      <c r="C92" s="91"/>
      <c r="D92" s="91"/>
      <c r="E92" s="92"/>
      <c r="F92" s="91"/>
      <c r="G92" s="91"/>
      <c r="H92" s="91"/>
      <c r="I92" s="91"/>
    </row>
    <row r="93" spans="1:9" ht="14.25">
      <c r="A93" s="91"/>
      <c r="B93" s="91"/>
      <c r="C93" s="91"/>
      <c r="D93" s="91"/>
      <c r="E93" s="92"/>
      <c r="F93" s="91"/>
      <c r="G93" s="91"/>
      <c r="H93" s="91"/>
      <c r="I93" s="91"/>
    </row>
    <row r="94" spans="1:10" ht="14.25">
      <c r="A94" s="91"/>
      <c r="B94" s="91"/>
      <c r="C94" s="91"/>
      <c r="D94" s="91"/>
      <c r="E94" s="92"/>
      <c r="F94" s="91"/>
      <c r="G94" s="91"/>
      <c r="H94" s="91"/>
      <c r="I94" s="91"/>
      <c r="J94" s="94"/>
    </row>
    <row r="95" spans="1:10" s="84" customFormat="1" ht="13.5">
      <c r="A95" s="91"/>
      <c r="B95" s="91"/>
      <c r="C95" s="91"/>
      <c r="D95" s="91"/>
      <c r="E95" s="92"/>
      <c r="F95" s="91"/>
      <c r="G95" s="91"/>
      <c r="H95" s="91"/>
      <c r="I95" s="91"/>
      <c r="J95" s="94"/>
    </row>
    <row r="96" spans="1:9" ht="14.25">
      <c r="A96" s="91"/>
      <c r="B96" s="91"/>
      <c r="C96" s="91"/>
      <c r="D96" s="91"/>
      <c r="E96" s="92"/>
      <c r="F96" s="91"/>
      <c r="G96" s="91"/>
      <c r="H96" s="91"/>
      <c r="I96" s="91"/>
    </row>
    <row r="97" spans="1:10" ht="14.25">
      <c r="A97" s="91"/>
      <c r="B97" s="91"/>
      <c r="C97" s="91"/>
      <c r="D97" s="91"/>
      <c r="E97" s="92"/>
      <c r="F97" s="91"/>
      <c r="G97" s="91"/>
      <c r="H97" s="91"/>
      <c r="I97" s="91"/>
      <c r="J97" s="95"/>
    </row>
    <row r="98" spans="1:10" ht="14.25">
      <c r="A98" s="91"/>
      <c r="B98" s="91"/>
      <c r="C98" s="91"/>
      <c r="D98" s="91"/>
      <c r="E98" s="92"/>
      <c r="F98" s="91"/>
      <c r="G98" s="91"/>
      <c r="H98" s="91"/>
      <c r="I98" s="91"/>
      <c r="J98" s="95"/>
    </row>
    <row r="99" spans="1:9" ht="14.25">
      <c r="A99" s="91"/>
      <c r="B99" s="91"/>
      <c r="C99" s="91"/>
      <c r="D99" s="91"/>
      <c r="E99" s="92"/>
      <c r="F99" s="91"/>
      <c r="G99" s="91"/>
      <c r="H99" s="91"/>
      <c r="I99" s="91"/>
    </row>
    <row r="100" spans="1:9" ht="14.25">
      <c r="A100" s="91"/>
      <c r="B100" s="91"/>
      <c r="C100" s="91"/>
      <c r="D100" s="91"/>
      <c r="E100" s="92"/>
      <c r="F100" s="91"/>
      <c r="G100" s="91"/>
      <c r="H100" s="91"/>
      <c r="I100" s="91"/>
    </row>
    <row r="101" spans="1:10" ht="14.25">
      <c r="A101" s="91"/>
      <c r="B101" s="91"/>
      <c r="C101" s="91"/>
      <c r="D101" s="91"/>
      <c r="E101" s="92"/>
      <c r="F101" s="91"/>
      <c r="G101" s="91"/>
      <c r="H101" s="91"/>
      <c r="I101" s="91"/>
      <c r="J101" s="95"/>
    </row>
    <row r="102" spans="1:10" ht="14.25">
      <c r="A102" s="91"/>
      <c r="B102" s="91"/>
      <c r="C102" s="91"/>
      <c r="D102" s="91"/>
      <c r="E102" s="92"/>
      <c r="F102" s="91"/>
      <c r="G102" s="91"/>
      <c r="H102" s="91"/>
      <c r="I102" s="91"/>
      <c r="J102" s="95"/>
    </row>
    <row r="103" spans="1:9" ht="14.25">
      <c r="A103" s="91"/>
      <c r="B103" s="91"/>
      <c r="C103" s="91"/>
      <c r="D103" s="91"/>
      <c r="E103" s="92"/>
      <c r="F103" s="91"/>
      <c r="G103" s="91"/>
      <c r="H103" s="91"/>
      <c r="I103" s="91"/>
    </row>
    <row r="104" spans="1:9" ht="14.25">
      <c r="A104" s="91"/>
      <c r="B104" s="91"/>
      <c r="C104" s="91"/>
      <c r="D104" s="91"/>
      <c r="E104" s="92"/>
      <c r="F104" s="91"/>
      <c r="G104" s="91"/>
      <c r="H104" s="91"/>
      <c r="I104" s="91"/>
    </row>
    <row r="105" spans="1:9" ht="14.25">
      <c r="A105" s="91"/>
      <c r="B105" s="91"/>
      <c r="C105" s="91"/>
      <c r="D105" s="91"/>
      <c r="E105" s="92"/>
      <c r="F105" s="91"/>
      <c r="G105" s="91"/>
      <c r="H105" s="91"/>
      <c r="I105" s="91"/>
    </row>
    <row r="106" spans="1:10" ht="14.25">
      <c r="A106" s="91"/>
      <c r="B106" s="91"/>
      <c r="C106" s="91"/>
      <c r="D106" s="91"/>
      <c r="E106" s="92"/>
      <c r="F106" s="91"/>
      <c r="G106" s="91"/>
      <c r="H106" s="91"/>
      <c r="I106" s="91"/>
      <c r="J106" s="94"/>
    </row>
    <row r="107" spans="1:10" ht="14.25">
      <c r="A107" s="91"/>
      <c r="B107" s="91"/>
      <c r="C107" s="91"/>
      <c r="D107" s="91"/>
      <c r="E107" s="92"/>
      <c r="F107" s="91"/>
      <c r="G107" s="91"/>
      <c r="H107" s="91"/>
      <c r="I107" s="91"/>
      <c r="J107" s="94"/>
    </row>
    <row r="108" spans="1:9" ht="14.25">
      <c r="A108" s="91"/>
      <c r="B108" s="91"/>
      <c r="C108" s="91"/>
      <c r="D108" s="91"/>
      <c r="E108" s="92"/>
      <c r="F108" s="91"/>
      <c r="G108" s="91"/>
      <c r="H108" s="91"/>
      <c r="I108" s="91"/>
    </row>
    <row r="109" spans="1:10" ht="14.25">
      <c r="A109" s="91"/>
      <c r="B109" s="91"/>
      <c r="C109" s="91"/>
      <c r="D109" s="91"/>
      <c r="E109" s="92"/>
      <c r="F109" s="91"/>
      <c r="G109" s="91"/>
      <c r="H109" s="91"/>
      <c r="I109" s="91"/>
      <c r="J109" s="94"/>
    </row>
    <row r="110" spans="1:10" ht="14.25">
      <c r="A110" s="91"/>
      <c r="B110" s="91"/>
      <c r="C110" s="91"/>
      <c r="D110" s="91"/>
      <c r="E110" s="92"/>
      <c r="F110" s="91"/>
      <c r="G110" s="91"/>
      <c r="H110" s="91"/>
      <c r="I110" s="91"/>
      <c r="J110" s="94"/>
    </row>
    <row r="111" spans="1:10" ht="14.25">
      <c r="A111" s="91"/>
      <c r="B111" s="91"/>
      <c r="C111" s="91"/>
      <c r="D111" s="91"/>
      <c r="E111" s="92"/>
      <c r="F111" s="91"/>
      <c r="G111" s="91"/>
      <c r="H111" s="91"/>
      <c r="I111" s="91"/>
      <c r="J111" s="94"/>
    </row>
    <row r="112" spans="1:10" ht="14.25">
      <c r="A112" s="91"/>
      <c r="B112" s="91"/>
      <c r="C112" s="91"/>
      <c r="D112" s="91"/>
      <c r="E112" s="92"/>
      <c r="F112" s="91"/>
      <c r="G112" s="91"/>
      <c r="H112" s="91"/>
      <c r="I112" s="91"/>
      <c r="J112" s="94"/>
    </row>
    <row r="113" spans="1:9" ht="14.25">
      <c r="A113" s="91"/>
      <c r="B113" s="91"/>
      <c r="C113" s="91"/>
      <c r="D113" s="91"/>
      <c r="E113" s="92"/>
      <c r="F113" s="91"/>
      <c r="G113" s="91"/>
      <c r="H113" s="91"/>
      <c r="I113" s="91"/>
    </row>
    <row r="114" spans="1:9" ht="14.25">
      <c r="A114" s="91"/>
      <c r="B114" s="91"/>
      <c r="C114" s="91"/>
      <c r="D114" s="91"/>
      <c r="E114" s="92"/>
      <c r="F114" s="91"/>
      <c r="G114" s="91"/>
      <c r="H114" s="91"/>
      <c r="I114" s="91"/>
    </row>
    <row r="115" spans="1:10" ht="14.25">
      <c r="A115" s="91"/>
      <c r="B115" s="91"/>
      <c r="C115" s="91"/>
      <c r="D115" s="91"/>
      <c r="E115" s="92"/>
      <c r="F115" s="91"/>
      <c r="G115" s="91"/>
      <c r="H115" s="91"/>
      <c r="I115" s="91"/>
      <c r="J115" s="95"/>
    </row>
    <row r="116" spans="1:10" ht="14.25">
      <c r="A116" s="91"/>
      <c r="B116" s="91"/>
      <c r="C116" s="91"/>
      <c r="D116" s="91"/>
      <c r="E116" s="92"/>
      <c r="F116" s="91"/>
      <c r="G116" s="91"/>
      <c r="H116" s="91"/>
      <c r="I116" s="91"/>
      <c r="J116" s="95"/>
    </row>
    <row r="117" spans="1:10" ht="14.25">
      <c r="A117" s="91"/>
      <c r="B117" s="91"/>
      <c r="C117" s="91"/>
      <c r="D117" s="91"/>
      <c r="E117" s="92"/>
      <c r="F117" s="91"/>
      <c r="G117" s="91"/>
      <c r="H117" s="91"/>
      <c r="I117" s="91"/>
      <c r="J117" s="94"/>
    </row>
    <row r="118" spans="1:9" ht="14.25">
      <c r="A118" s="91"/>
      <c r="B118" s="91"/>
      <c r="C118" s="91"/>
      <c r="D118" s="91"/>
      <c r="E118" s="92"/>
      <c r="F118" s="91"/>
      <c r="G118" s="91"/>
      <c r="H118" s="91"/>
      <c r="I118" s="91"/>
    </row>
    <row r="119" spans="1:9" ht="14.25">
      <c r="A119" s="91"/>
      <c r="B119" s="91"/>
      <c r="C119" s="91"/>
      <c r="D119" s="91"/>
      <c r="E119" s="92"/>
      <c r="F119" s="91"/>
      <c r="G119" s="91"/>
      <c r="H119" s="91"/>
      <c r="I119" s="91"/>
    </row>
    <row r="120" spans="1:9" ht="14.25">
      <c r="A120" s="91"/>
      <c r="B120" s="91"/>
      <c r="C120" s="91"/>
      <c r="D120" s="91"/>
      <c r="E120" s="92"/>
      <c r="F120" s="91"/>
      <c r="G120" s="91"/>
      <c r="H120" s="91"/>
      <c r="I120" s="91"/>
    </row>
    <row r="121" spans="1:9" ht="14.25">
      <c r="A121" s="91"/>
      <c r="B121" s="91"/>
      <c r="C121" s="91"/>
      <c r="D121" s="91"/>
      <c r="E121" s="92"/>
      <c r="F121" s="91"/>
      <c r="G121" s="91"/>
      <c r="H121" s="91"/>
      <c r="I121" s="91"/>
    </row>
    <row r="122" spans="1:9" ht="14.25">
      <c r="A122" s="91"/>
      <c r="B122" s="91"/>
      <c r="C122" s="91"/>
      <c r="D122" s="91"/>
      <c r="E122" s="92"/>
      <c r="F122" s="91"/>
      <c r="G122" s="91"/>
      <c r="H122" s="91"/>
      <c r="I122" s="9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H16" sqref="H16"/>
    </sheetView>
  </sheetViews>
  <sheetFormatPr defaultColWidth="11.421875" defaultRowHeight="15"/>
  <cols>
    <col min="1" max="2" width="11.57421875" style="0" customWidth="1"/>
    <col min="3" max="3" width="18.421875" style="0" bestFit="1" customWidth="1"/>
  </cols>
  <sheetData>
    <row r="1" spans="1:11" ht="15">
      <c r="A1" s="104" t="s">
        <v>13</v>
      </c>
      <c r="J1" s="105">
        <v>41389</v>
      </c>
      <c r="K1" s="105"/>
    </row>
    <row r="3" spans="1:6" ht="14.25">
      <c r="A3" s="106" t="s">
        <v>37</v>
      </c>
      <c r="B3" s="106" t="s">
        <v>2</v>
      </c>
      <c r="C3" s="106" t="s">
        <v>38</v>
      </c>
      <c r="D3" s="106" t="s">
        <v>39</v>
      </c>
      <c r="E3" s="106" t="s">
        <v>16</v>
      </c>
      <c r="F3" s="106" t="s">
        <v>11</v>
      </c>
    </row>
    <row r="4" spans="1:11" s="2" customFormat="1" ht="15">
      <c r="A4" s="7"/>
      <c r="B4" s="103"/>
      <c r="C4" s="57" t="s">
        <v>32</v>
      </c>
      <c r="D4" s="57"/>
      <c r="E4" s="57"/>
      <c r="F4" s="7"/>
      <c r="G4" s="35"/>
      <c r="H4" s="35"/>
      <c r="I4" s="35"/>
      <c r="J4" s="35"/>
      <c r="K4" s="35"/>
    </row>
    <row r="5" spans="1:11" s="35" customFormat="1" ht="14.25">
      <c r="A5" s="7" t="s">
        <v>42</v>
      </c>
      <c r="B5" s="56" t="s">
        <v>66</v>
      </c>
      <c r="C5" s="57" t="str">
        <f>LOOKUP($B5,Umeldungen!$A$3:$I$500,Umeldungen!$B$3:$B$500)</f>
        <v>Gomes, Jorge</v>
      </c>
      <c r="D5" s="57">
        <f>LOOKUP($B5,Umeldungen!$A$3:$I$500,Umeldungen!$C$3:$C$500)</f>
        <v>0</v>
      </c>
      <c r="E5" s="57" t="str">
        <f>LOOKUP($B5,Umeldungen!$A$3:$I$500,Umeldungen!$D$3:$D$500)</f>
        <v>Jun-Sen G</v>
      </c>
      <c r="F5" s="7">
        <v>10</v>
      </c>
      <c r="G5" s="2"/>
      <c r="H5" s="2"/>
      <c r="I5" s="2"/>
      <c r="J5" s="2"/>
      <c r="K5" s="2"/>
    </row>
    <row r="6" spans="1:11" s="35" customFormat="1" ht="14.25">
      <c r="A6" s="7" t="s">
        <v>42</v>
      </c>
      <c r="B6" s="56" t="s">
        <v>59</v>
      </c>
      <c r="C6" s="57" t="str">
        <f>LOOKUP($B6,Umeldungen!$A$3:$I$500,Umeldungen!$B$3:$B$500)</f>
        <v>Koch Hames, Max</v>
      </c>
      <c r="D6" s="57">
        <f>LOOKUP($B6,Umeldungen!$A$3:$I$500,Umeldungen!$C$3:$C$500)</f>
        <v>0</v>
      </c>
      <c r="E6" s="57" t="str">
        <f>LOOKUP($B6,Umeldungen!$A$3:$I$500,Umeldungen!$D$3:$D$500)</f>
        <v>Jun-Sen G</v>
      </c>
      <c r="F6" s="7">
        <v>8</v>
      </c>
      <c r="G6"/>
      <c r="H6" s="128" t="s">
        <v>41</v>
      </c>
      <c r="I6" s="128"/>
      <c r="J6" s="128"/>
      <c r="K6"/>
    </row>
    <row r="7" spans="1:11" s="35" customFormat="1" ht="14.25">
      <c r="A7" s="7"/>
      <c r="B7" s="56"/>
      <c r="C7" s="57" t="e">
        <f>LOOKUP($B7,Umeldungen!$A$3:$I$500,Umeldungen!$B$3:$B$500)</f>
        <v>#N/A</v>
      </c>
      <c r="D7" s="57" t="e">
        <f>LOOKUP($B7,Umeldungen!$A$3:$I$500,Umeldungen!$C$3:$C$500)</f>
        <v>#N/A</v>
      </c>
      <c r="E7" s="57" t="e">
        <f>LOOKUP($B7,Umeldungen!$A$3:$I$500,Umeldungen!$D$3:$D$500)</f>
        <v>#N/A</v>
      </c>
      <c r="F7" s="7"/>
      <c r="G7" s="80"/>
      <c r="H7" s="99" t="s">
        <v>10</v>
      </c>
      <c r="I7" s="99" t="s">
        <v>39</v>
      </c>
      <c r="J7" s="99" t="s">
        <v>11</v>
      </c>
      <c r="K7" s="2"/>
    </row>
    <row r="8" spans="1:11" s="35" customFormat="1" ht="14.25">
      <c r="A8" s="7"/>
      <c r="B8" s="7"/>
      <c r="C8" s="57" t="e">
        <f>LOOKUP($B8,Umeldungen!$A$3:$I$500,Umeldungen!$B$3:$B$500)</f>
        <v>#N/A</v>
      </c>
      <c r="D8" s="57" t="e">
        <f>LOOKUP($B8,Umeldungen!$A$3:$I$500,Umeldungen!$C$3:$C$500)</f>
        <v>#N/A</v>
      </c>
      <c r="E8" s="57" t="e">
        <f>LOOKUP($B8,Umeldungen!$A$3:$I$500,Umeldungen!$D$3:$D$500)</f>
        <v>#N/A</v>
      </c>
      <c r="F8" s="7"/>
      <c r="G8" s="2"/>
      <c r="H8" s="99">
        <v>1</v>
      </c>
      <c r="I8" s="99" t="s">
        <v>67</v>
      </c>
      <c r="J8" s="99"/>
      <c r="K8" s="2"/>
    </row>
    <row r="9" spans="1:11" s="35" customFormat="1" ht="14.25">
      <c r="A9" s="7"/>
      <c r="B9" s="66"/>
      <c r="C9" s="57" t="e">
        <f>LOOKUP($B9,Umeldungen!$A$3:$I$500,Umeldungen!$B$3:$B$500)</f>
        <v>#N/A</v>
      </c>
      <c r="D9" s="57" t="e">
        <f>LOOKUP($B9,Umeldungen!$A$3:$I$500,Umeldungen!$C$3:$C$500)</f>
        <v>#N/A</v>
      </c>
      <c r="E9" s="57" t="e">
        <f>LOOKUP($B9,Umeldungen!$A$3:$I$500,Umeldungen!$D$3:$D$500)</f>
        <v>#N/A</v>
      </c>
      <c r="F9" s="7"/>
      <c r="G9" s="2"/>
      <c r="H9" s="99">
        <v>2</v>
      </c>
      <c r="I9" s="99" t="s">
        <v>61</v>
      </c>
      <c r="J9" s="99"/>
      <c r="K9" s="2"/>
    </row>
    <row r="10" spans="1:11" s="2" customFormat="1" ht="14.25">
      <c r="A10" s="7"/>
      <c r="B10" s="7"/>
      <c r="C10" s="57" t="e">
        <f>LOOKUP($B10,Umeldungen!$A$3:$I$500,Umeldungen!$B$3:$B$500)</f>
        <v>#N/A</v>
      </c>
      <c r="D10" s="57" t="e">
        <f>LOOKUP($B10,Umeldungen!$A$3:$I$500,Umeldungen!$C$3:$C$500)</f>
        <v>#N/A</v>
      </c>
      <c r="E10" s="57" t="e">
        <f>LOOKUP($B10,Umeldungen!$A$3:$I$500,Umeldungen!$D$3:$D$500)</f>
        <v>#N/A</v>
      </c>
      <c r="F10" s="7"/>
      <c r="G10"/>
      <c r="H10" s="99">
        <v>3</v>
      </c>
      <c r="I10" s="99"/>
      <c r="J10" s="99"/>
      <c r="K10"/>
    </row>
    <row r="11" spans="1:11" s="2" customFormat="1" ht="14.25">
      <c r="A11" s="7"/>
      <c r="B11" s="7"/>
      <c r="C11" s="57" t="e">
        <f>LOOKUP($B11,Umeldungen!$A$3:$I$500,Umeldungen!$B$3:$B$500)</f>
        <v>#N/A</v>
      </c>
      <c r="D11" s="57" t="e">
        <f>LOOKUP($B11,Umeldungen!$A$3:$I$500,Umeldungen!$C$3:$C$500)</f>
        <v>#N/A</v>
      </c>
      <c r="E11" s="57" t="e">
        <f>LOOKUP($B11,Umeldungen!$A$3:$I$500,Umeldungen!$D$3:$D$500)</f>
        <v>#N/A</v>
      </c>
      <c r="F11" s="7"/>
      <c r="G11"/>
      <c r="H11" s="99">
        <v>4</v>
      </c>
      <c r="I11" s="99"/>
      <c r="J11" s="99"/>
      <c r="K11"/>
    </row>
    <row r="12" spans="1:10" s="2" customFormat="1" ht="15" thickBot="1">
      <c r="A12" s="110"/>
      <c r="B12" s="111"/>
      <c r="C12" s="112" t="e">
        <f>LOOKUP($B12,Umeldungen!$A$3:$I$500,Umeldungen!$B$3:$B$500)</f>
        <v>#N/A</v>
      </c>
      <c r="D12" s="112" t="e">
        <f>LOOKUP($B12,Umeldungen!$A$3:$I$500,Umeldungen!$C$3:$C$500)</f>
        <v>#N/A</v>
      </c>
      <c r="E12" s="112" t="e">
        <f>LOOKUP($B12,Umeldungen!$A$3:$I$500,Umeldungen!$D$3:$D$500)</f>
        <v>#N/A</v>
      </c>
      <c r="F12" s="110"/>
      <c r="H12" s="99">
        <v>5</v>
      </c>
      <c r="I12" s="99"/>
      <c r="J12" s="99"/>
    </row>
    <row r="13" spans="1:10" s="2" customFormat="1" ht="15" thickBot="1">
      <c r="A13" s="116"/>
      <c r="B13" s="117"/>
      <c r="C13" s="118"/>
      <c r="D13" s="118"/>
      <c r="E13" s="119" t="s">
        <v>40</v>
      </c>
      <c r="F13" s="129">
        <f>SUM(F4:F12)</f>
        <v>18</v>
      </c>
      <c r="H13" s="99">
        <v>6</v>
      </c>
      <c r="I13" s="99"/>
      <c r="J13" s="99"/>
    </row>
    <row r="14" spans="1:10" s="2" customFormat="1" ht="14.25">
      <c r="A14" s="113"/>
      <c r="B14" s="114"/>
      <c r="C14" s="115" t="e">
        <f>LOOKUP($B14,Umeldungen!$A$3:$I$500,Umeldungen!$B$3:$B$500)</f>
        <v>#N/A</v>
      </c>
      <c r="D14" s="115" t="e">
        <f>LOOKUP($B14,Umeldungen!$A$3:$I$500,Umeldungen!$C$3:$C$500)</f>
        <v>#N/A</v>
      </c>
      <c r="E14" s="115" t="e">
        <f>LOOKUP($B14,Umeldungen!$A$3:$I$500,Umeldungen!$D$3:$D$500)</f>
        <v>#N/A</v>
      </c>
      <c r="F14" s="113"/>
      <c r="H14" s="99">
        <v>7</v>
      </c>
      <c r="I14" s="99"/>
      <c r="J14" s="99"/>
    </row>
    <row r="15" spans="1:6" s="2" customFormat="1" ht="14.25">
      <c r="A15" s="7"/>
      <c r="B15" s="7"/>
      <c r="C15" s="57" t="e">
        <f>LOOKUP($B15,Umeldungen!$A$3:$I$500,Umeldungen!$B$3:$B$500)</f>
        <v>#N/A</v>
      </c>
      <c r="D15" s="57" t="e">
        <f>LOOKUP($B15,Umeldungen!$A$3:$I$500,Umeldungen!$C$3:$C$500)</f>
        <v>#N/A</v>
      </c>
      <c r="E15" s="57" t="e">
        <f>LOOKUP($B15,Umeldungen!$A$3:$I$500,Umeldungen!$D$3:$D$500)</f>
        <v>#N/A</v>
      </c>
      <c r="F15" s="7"/>
    </row>
    <row r="16" spans="1:6" s="2" customFormat="1" ht="14.25">
      <c r="A16" s="7"/>
      <c r="B16" s="7"/>
      <c r="C16" s="57" t="e">
        <f>LOOKUP($B16,Umeldungen!$A$3:$I$500,Umeldungen!$B$3:$B$500)</f>
        <v>#N/A</v>
      </c>
      <c r="D16" s="57" t="e">
        <f>LOOKUP($B16,Umeldungen!$A$3:$I$500,Umeldungen!$C$3:$C$500)</f>
        <v>#N/A</v>
      </c>
      <c r="E16" s="57" t="e">
        <f>LOOKUP($B16,Umeldungen!$A$3:$I$500,Umeldungen!$D$3:$D$500)</f>
        <v>#N/A</v>
      </c>
      <c r="F16" s="7"/>
    </row>
    <row r="17" spans="1:11" s="2" customFormat="1" ht="14.25">
      <c r="A17" s="7"/>
      <c r="B17" s="56"/>
      <c r="C17" s="57" t="e">
        <f>LOOKUP($B17,Umeldungen!$A$3:$I$500,Umeldungen!$B$3:$B$500)</f>
        <v>#N/A</v>
      </c>
      <c r="D17" s="57" t="e">
        <f>LOOKUP($B17,Umeldungen!$A$3:$I$500,Umeldungen!$C$3:$C$500)</f>
        <v>#N/A</v>
      </c>
      <c r="E17" s="57" t="e">
        <f>LOOKUP($B17,Umeldungen!$A$3:$I$500,Umeldungen!$D$3:$D$500)</f>
        <v>#N/A</v>
      </c>
      <c r="F17" s="7"/>
      <c r="G17"/>
      <c r="H17"/>
      <c r="I17"/>
      <c r="J17"/>
      <c r="K17"/>
    </row>
    <row r="18" spans="1:6" s="2" customFormat="1" ht="14.25">
      <c r="A18" s="7"/>
      <c r="B18" s="66"/>
      <c r="C18" s="57" t="e">
        <f>LOOKUP($B18,Umeldungen!$A$3:$I$500,Umeldungen!$B$3:$B$500)</f>
        <v>#N/A</v>
      </c>
      <c r="D18" s="57" t="e">
        <f>LOOKUP($B18,Umeldungen!$A$3:$I$500,Umeldungen!$C$3:$C$500)</f>
        <v>#N/A</v>
      </c>
      <c r="E18" s="57" t="e">
        <f>LOOKUP($B18,Umeldungen!$A$3:$I$500,Umeldungen!$D$3:$D$500)</f>
        <v>#N/A</v>
      </c>
      <c r="F18" s="7"/>
    </row>
    <row r="19" spans="1:11" s="2" customFormat="1" ht="14.25">
      <c r="A19" s="7"/>
      <c r="B19" s="7"/>
      <c r="C19" s="57" t="e">
        <f>LOOKUP($B19,Umeldungen!$A$3:$I$500,Umeldungen!$B$3:$B$500)</f>
        <v>#N/A</v>
      </c>
      <c r="D19" s="57" t="e">
        <f>LOOKUP($B19,Umeldungen!$A$3:$I$500,Umeldungen!$C$3:$C$500)</f>
        <v>#N/A</v>
      </c>
      <c r="E19" s="57" t="e">
        <f>LOOKUP($B19,Umeldungen!$A$3:$I$500,Umeldungen!$D$3:$D$500)</f>
        <v>#N/A</v>
      </c>
      <c r="F19" s="7"/>
      <c r="G19"/>
      <c r="H19"/>
      <c r="I19"/>
      <c r="J19"/>
      <c r="K19"/>
    </row>
    <row r="20" spans="1:11" s="2" customFormat="1" ht="14.25">
      <c r="A20" s="7"/>
      <c r="B20" s="7"/>
      <c r="C20" s="57" t="e">
        <f>LOOKUP($B20,Umeldungen!$A$3:$I$500,Umeldungen!$B$3:$B$500)</f>
        <v>#N/A</v>
      </c>
      <c r="D20" s="57" t="e">
        <f>LOOKUP($B20,Umeldungen!$A$3:$I$500,Umeldungen!$C$3:$C$500)</f>
        <v>#N/A</v>
      </c>
      <c r="E20" s="57" t="e">
        <f>LOOKUP($B20,Umeldungen!$A$3:$I$500,Umeldungen!$D$3:$D$500)</f>
        <v>#N/A</v>
      </c>
      <c r="F20" s="7"/>
      <c r="G20"/>
      <c r="H20"/>
      <c r="I20"/>
      <c r="J20"/>
      <c r="K20"/>
    </row>
    <row r="21" spans="1:6" s="2" customFormat="1" ht="14.25">
      <c r="A21" s="7"/>
      <c r="B21" s="56"/>
      <c r="C21" s="57" t="e">
        <f>LOOKUP($B21,Umeldungen!$A$3:$I$500,Umeldungen!$B$3:$B$500)</f>
        <v>#N/A</v>
      </c>
      <c r="D21" s="57" t="e">
        <f>LOOKUP($B21,Umeldungen!$A$3:$I$500,Umeldungen!$C$3:$C$500)</f>
        <v>#N/A</v>
      </c>
      <c r="E21" s="57" t="e">
        <f>LOOKUP($B21,Umeldungen!$A$3:$I$500,Umeldungen!$D$3:$D$500)</f>
        <v>#N/A</v>
      </c>
      <c r="F21" s="7"/>
    </row>
    <row r="22" spans="1:6" s="2" customFormat="1" ht="15" thickBot="1">
      <c r="A22" s="110"/>
      <c r="B22" s="111"/>
      <c r="C22" s="112" t="s">
        <v>32</v>
      </c>
      <c r="D22" s="112"/>
      <c r="E22" s="112"/>
      <c r="F22" s="110">
        <v>0</v>
      </c>
    </row>
    <row r="23" spans="1:6" s="2" customFormat="1" ht="15" thickBot="1">
      <c r="A23" s="116"/>
      <c r="B23" s="117"/>
      <c r="C23" s="118"/>
      <c r="D23" s="118"/>
      <c r="E23" s="119" t="s">
        <v>40</v>
      </c>
      <c r="F23" s="129">
        <f>SUM(F14:F22)</f>
        <v>0</v>
      </c>
    </row>
    <row r="24" spans="1:6" s="2" customFormat="1" ht="14.25">
      <c r="A24" s="113"/>
      <c r="B24" s="114"/>
      <c r="C24" s="115" t="e">
        <f>LOOKUP($B24,Umeldungen!$A$3:$I$500,Umeldungen!$B$3:$B$500)</f>
        <v>#N/A</v>
      </c>
      <c r="D24" s="115" t="e">
        <f>LOOKUP($B24,Umeldungen!$A$3:$I$500,Umeldungen!$C$3:$C$500)</f>
        <v>#N/A</v>
      </c>
      <c r="E24" s="115" t="e">
        <f>LOOKUP($B24,Umeldungen!$A$3:$I$500,Umeldungen!$D$3:$D$500)</f>
        <v>#N/A</v>
      </c>
      <c r="F24" s="113"/>
    </row>
    <row r="25" spans="1:6" s="2" customFormat="1" ht="14.25">
      <c r="A25" s="7"/>
      <c r="B25" s="56"/>
      <c r="C25" s="57" t="e">
        <f>LOOKUP($B25,Umeldungen!$A$3:$I$500,Umeldungen!$B$3:$B$500)</f>
        <v>#N/A</v>
      </c>
      <c r="D25" s="57" t="e">
        <f>LOOKUP($B25,Umeldungen!$A$3:$I$500,Umeldungen!$C$3:$C$500)</f>
        <v>#N/A</v>
      </c>
      <c r="E25" s="57" t="e">
        <f>LOOKUP($B25,Umeldungen!$A$3:$I$500,Umeldungen!$D$3:$D$500)</f>
        <v>#N/A</v>
      </c>
      <c r="F25" s="7"/>
    </row>
    <row r="26" spans="1:6" s="2" customFormat="1" ht="14.25">
      <c r="A26" s="7"/>
      <c r="B26" s="66"/>
      <c r="C26" s="57" t="e">
        <f>LOOKUP($B26,Umeldungen!$A$3:$I$500,Umeldungen!$B$3:$B$500)</f>
        <v>#N/A</v>
      </c>
      <c r="D26" s="57" t="e">
        <f>LOOKUP($B26,Umeldungen!$A$3:$I$500,Umeldungen!$C$3:$C$500)</f>
        <v>#N/A</v>
      </c>
      <c r="E26" s="57" t="e">
        <f>LOOKUP($B26,Umeldungen!$A$3:$I$500,Umeldungen!$D$3:$D$500)</f>
        <v>#N/A</v>
      </c>
      <c r="F26" s="7"/>
    </row>
    <row r="27" spans="1:11" s="2" customFormat="1" ht="14.25">
      <c r="A27" s="7"/>
      <c r="B27" s="56"/>
      <c r="C27" s="57" t="e">
        <f>LOOKUP($B27,Umeldungen!$A$3:$I$500,Umeldungen!$B$3:$B$500)</f>
        <v>#N/A</v>
      </c>
      <c r="D27" s="57" t="e">
        <f>LOOKUP($B27,Umeldungen!$A$3:$I$500,Umeldungen!$C$3:$C$500)</f>
        <v>#N/A</v>
      </c>
      <c r="E27" s="57" t="e">
        <f>LOOKUP($B27,Umeldungen!$A$3:$I$500,Umeldungen!$D$3:$D$500)</f>
        <v>#N/A</v>
      </c>
      <c r="F27" s="7"/>
      <c r="G27"/>
      <c r="H27"/>
      <c r="I27"/>
      <c r="J27"/>
      <c r="K27"/>
    </row>
    <row r="28" spans="1:7" s="2" customFormat="1" ht="14.25">
      <c r="A28" s="7"/>
      <c r="B28" s="56"/>
      <c r="C28" s="57" t="e">
        <f>LOOKUP($B28,Umeldungen!$A$3:$I$500,Umeldungen!$B$3:$B$500)</f>
        <v>#N/A</v>
      </c>
      <c r="D28" s="57" t="e">
        <f>LOOKUP($B28,Umeldungen!$A$3:$I$500,Umeldungen!$C$3:$C$500)</f>
        <v>#N/A</v>
      </c>
      <c r="E28" s="57" t="e">
        <f>LOOKUP($B28,Umeldungen!$A$3:$I$500,Umeldungen!$D$3:$D$500)</f>
        <v>#N/A</v>
      </c>
      <c r="F28" s="7"/>
      <c r="G28" s="80"/>
    </row>
    <row r="29" spans="1:6" s="2" customFormat="1" ht="14.25">
      <c r="A29" s="7"/>
      <c r="B29" s="56"/>
      <c r="C29" s="57" t="e">
        <f>LOOKUP($B29,Umeldungen!$A$3:$I$500,Umeldungen!$B$3:$B$500)</f>
        <v>#N/A</v>
      </c>
      <c r="D29" s="57" t="e">
        <f>LOOKUP($B29,Umeldungen!$A$3:$I$500,Umeldungen!$C$3:$C$500)</f>
        <v>#N/A</v>
      </c>
      <c r="E29" s="57" t="e">
        <f>LOOKUP($B29,Umeldungen!$A$3:$I$500,Umeldungen!$D$3:$D$500)</f>
        <v>#N/A</v>
      </c>
      <c r="F29" s="7"/>
    </row>
    <row r="30" spans="1:11" ht="15">
      <c r="A30" s="7"/>
      <c r="B30" s="103"/>
      <c r="C30" s="57" t="s">
        <v>32</v>
      </c>
      <c r="D30" s="57"/>
      <c r="E30" s="57"/>
      <c r="F30" s="7"/>
      <c r="G30" s="35"/>
      <c r="H30" s="35"/>
      <c r="I30" s="35"/>
      <c r="J30" s="35"/>
      <c r="K30" s="35"/>
    </row>
    <row r="31" spans="1:6" s="2" customFormat="1" ht="14.25">
      <c r="A31" s="7"/>
      <c r="B31" s="56"/>
      <c r="C31" s="57" t="e">
        <f>LOOKUP($B31,Umeldungen!$A$3:$I$500,Umeldungen!$B$3:$B$500)</f>
        <v>#N/A</v>
      </c>
      <c r="D31" s="57" t="e">
        <f>LOOKUP($B31,Umeldungen!$A$3:$I$500,Umeldungen!$C$3:$C$500)</f>
        <v>#N/A</v>
      </c>
      <c r="E31" s="57" t="e">
        <f>LOOKUP($B31,Umeldungen!$A$3:$I$500,Umeldungen!$D$3:$D$500)</f>
        <v>#N/A</v>
      </c>
      <c r="F31" s="7"/>
    </row>
    <row r="32" spans="1:11" s="2" customFormat="1" ht="15" thickBot="1">
      <c r="A32" s="110"/>
      <c r="B32" s="110"/>
      <c r="C32" s="112" t="e">
        <f>LOOKUP($B32,Umeldungen!$A$3:$I$500,Umeldungen!$B$3:$B$500)</f>
        <v>#N/A</v>
      </c>
      <c r="D32" s="112" t="e">
        <f>LOOKUP($B32,Umeldungen!$A$3:$I$500,Umeldungen!$C$3:$C$500)</f>
        <v>#N/A</v>
      </c>
      <c r="E32" s="112" t="e">
        <f>LOOKUP($B32,Umeldungen!$A$3:$I$500,Umeldungen!$D$3:$D$500)</f>
        <v>#N/A</v>
      </c>
      <c r="F32" s="110"/>
      <c r="G32"/>
      <c r="H32"/>
      <c r="I32"/>
      <c r="J32"/>
      <c r="K32"/>
    </row>
    <row r="33" spans="1:11" s="2" customFormat="1" ht="15" thickBot="1">
      <c r="A33" s="116"/>
      <c r="B33" s="120"/>
      <c r="C33" s="118"/>
      <c r="D33" s="118"/>
      <c r="E33" s="119" t="s">
        <v>40</v>
      </c>
      <c r="F33" s="129">
        <f>SUM(F24:F32)</f>
        <v>0</v>
      </c>
      <c r="G33"/>
      <c r="H33"/>
      <c r="I33"/>
      <c r="J33"/>
      <c r="K33"/>
    </row>
    <row r="34" spans="1:6" s="2" customFormat="1" ht="14.25">
      <c r="A34" s="113"/>
      <c r="B34" s="114"/>
      <c r="C34" s="115" t="e">
        <f>LOOKUP($B34,Umeldungen!$A$3:$I$500,Umeldungen!$B$3:$B$500)</f>
        <v>#N/A</v>
      </c>
      <c r="D34" s="115" t="e">
        <f>LOOKUP($B34,Umeldungen!$A$3:$I$500,Umeldungen!$C$3:$C$500)</f>
        <v>#N/A</v>
      </c>
      <c r="E34" s="115" t="e">
        <f>LOOKUP($B34,Umeldungen!$A$3:$I$500,Umeldungen!$D$3:$D$500)</f>
        <v>#N/A</v>
      </c>
      <c r="F34" s="113"/>
    </row>
    <row r="35" spans="1:11" s="2" customFormat="1" ht="14.25">
      <c r="A35" s="7"/>
      <c r="B35" s="7"/>
      <c r="C35" s="57" t="e">
        <f>LOOKUP($B35,Umeldungen!$A$3:$I$500,Umeldungen!$B$3:$B$500)</f>
        <v>#N/A</v>
      </c>
      <c r="D35" s="57" t="e">
        <f>LOOKUP($B35,Umeldungen!$A$3:$I$500,Umeldungen!$C$3:$C$500)</f>
        <v>#N/A</v>
      </c>
      <c r="E35" s="57" t="e">
        <f>LOOKUP($B35,Umeldungen!$A$3:$I$500,Umeldungen!$D$3:$D$500)</f>
        <v>#N/A</v>
      </c>
      <c r="F35" s="7"/>
      <c r="G35"/>
      <c r="H35"/>
      <c r="I35"/>
      <c r="J35"/>
      <c r="K35"/>
    </row>
    <row r="36" spans="1:6" s="2" customFormat="1" ht="14.25">
      <c r="A36" s="7"/>
      <c r="B36" s="7"/>
      <c r="C36" s="57" t="e">
        <f>LOOKUP($B36,Umeldungen!$A$3:$I$500,Umeldungen!$B$3:$B$500)</f>
        <v>#N/A</v>
      </c>
      <c r="D36" s="57" t="e">
        <f>LOOKUP($B36,Umeldungen!$A$3:$I$500,Umeldungen!$C$3:$C$500)</f>
        <v>#N/A</v>
      </c>
      <c r="E36" s="57" t="e">
        <f>LOOKUP($B36,Umeldungen!$A$3:$I$500,Umeldungen!$D$3:$D$500)</f>
        <v>#N/A</v>
      </c>
      <c r="F36" s="7"/>
    </row>
    <row r="37" spans="1:7" s="2" customFormat="1" ht="14.25">
      <c r="A37" s="7"/>
      <c r="B37" s="56"/>
      <c r="C37" s="57" t="e">
        <f>LOOKUP($B37,Umeldungen!$A$3:$I$500,Umeldungen!$B$3:$B$500)</f>
        <v>#N/A</v>
      </c>
      <c r="D37" s="57" t="e">
        <f>LOOKUP($B37,Umeldungen!$A$3:$I$500,Umeldungen!$C$3:$C$500)</f>
        <v>#N/A</v>
      </c>
      <c r="E37" s="57" t="e">
        <f>LOOKUP($B37,Umeldungen!$A$3:$I$500,Umeldungen!$D$3:$D$500)</f>
        <v>#N/A</v>
      </c>
      <c r="F37" s="7"/>
      <c r="G37" s="109"/>
    </row>
    <row r="38" spans="1:7" s="2" customFormat="1" ht="14.25">
      <c r="A38" s="7"/>
      <c r="B38" s="56"/>
      <c r="C38" s="57" t="e">
        <f>LOOKUP($B38,Umeldungen!$A$3:$I$500,Umeldungen!$B$3:$B$500)</f>
        <v>#N/A</v>
      </c>
      <c r="D38" s="57" t="e">
        <f>LOOKUP($B38,Umeldungen!$A$3:$I$500,Umeldungen!$C$3:$C$500)</f>
        <v>#N/A</v>
      </c>
      <c r="E38" s="57" t="e">
        <f>LOOKUP($B38,Umeldungen!$A$3:$I$500,Umeldungen!$D$3:$D$500)</f>
        <v>#N/A</v>
      </c>
      <c r="F38" s="7"/>
      <c r="G38" s="107"/>
    </row>
    <row r="39" spans="1:11" s="2" customFormat="1" ht="14.25">
      <c r="A39" s="7"/>
      <c r="B39" s="56"/>
      <c r="C39" s="57" t="e">
        <f>LOOKUP($B39,Umeldungen!$A$3:$I$500,Umeldungen!$B$3:$B$500)</f>
        <v>#N/A</v>
      </c>
      <c r="D39" s="57" t="e">
        <f>LOOKUP($B39,Umeldungen!$A$3:$I$500,Umeldungen!$C$3:$C$500)</f>
        <v>#N/A</v>
      </c>
      <c r="E39" s="57" t="e">
        <f>LOOKUP($B39,Umeldungen!$A$3:$I$500,Umeldungen!$D$3:$D$500)</f>
        <v>#N/A</v>
      </c>
      <c r="F39" s="7"/>
      <c r="G39"/>
      <c r="H39"/>
      <c r="I39"/>
      <c r="J39"/>
      <c r="K39"/>
    </row>
    <row r="40" spans="1:7" s="2" customFormat="1" ht="14.25">
      <c r="A40" s="7"/>
      <c r="B40" s="56"/>
      <c r="C40" s="57" t="e">
        <f>LOOKUP($B40,Umeldungen!$A$3:$I$500,Umeldungen!$B$3:$B$500)</f>
        <v>#N/A</v>
      </c>
      <c r="D40" s="57" t="e">
        <f>LOOKUP($B40,Umeldungen!$A$3:$I$500,Umeldungen!$C$3:$C$500)</f>
        <v>#N/A</v>
      </c>
      <c r="E40" s="57" t="e">
        <f>LOOKUP($B40,Umeldungen!$A$3:$I$500,Umeldungen!$D$3:$D$500)</f>
        <v>#N/A</v>
      </c>
      <c r="F40" s="7"/>
      <c r="G40" s="108"/>
    </row>
    <row r="41" spans="1:11" s="2" customFormat="1" ht="14.25">
      <c r="A41" s="7"/>
      <c r="B41" s="73"/>
      <c r="C41" s="57" t="e">
        <f>LOOKUP($B41,Umeldungen!$A$3:$I$500,Umeldungen!$B$3:$B$500)</f>
        <v>#N/A</v>
      </c>
      <c r="D41" s="57" t="e">
        <f>LOOKUP($B41,Umeldungen!$A$3:$I$500,Umeldungen!$C$3:$C$500)</f>
        <v>#N/A</v>
      </c>
      <c r="E41" s="57" t="e">
        <f>LOOKUP($B41,Umeldungen!$A$3:$I$500,Umeldungen!$D$3:$D$500)</f>
        <v>#N/A</v>
      </c>
      <c r="F41" s="7"/>
      <c r="G41"/>
      <c r="H41"/>
      <c r="I41"/>
      <c r="J41"/>
      <c r="K41"/>
    </row>
    <row r="42" spans="1:11" ht="15.75" thickBot="1">
      <c r="A42" s="110"/>
      <c r="B42" s="121"/>
      <c r="C42" s="112" t="s">
        <v>32</v>
      </c>
      <c r="D42" s="112"/>
      <c r="E42" s="112"/>
      <c r="F42" s="110"/>
      <c r="G42" s="35"/>
      <c r="H42" s="35"/>
      <c r="I42" s="35"/>
      <c r="J42" s="35"/>
      <c r="K42" s="35"/>
    </row>
    <row r="43" spans="1:11" ht="15.75" thickBot="1">
      <c r="A43" s="116"/>
      <c r="B43" s="123"/>
      <c r="C43" s="118"/>
      <c r="D43" s="118"/>
      <c r="E43" s="119" t="s">
        <v>40</v>
      </c>
      <c r="F43" s="129">
        <f>SUM(F34:F42)</f>
        <v>0</v>
      </c>
      <c r="G43" s="35"/>
      <c r="H43" s="35"/>
      <c r="I43" s="35"/>
      <c r="J43" s="35"/>
      <c r="K43" s="35"/>
    </row>
    <row r="44" spans="1:11" ht="14.25">
      <c r="A44" s="113"/>
      <c r="B44" s="122"/>
      <c r="C44" s="115" t="s">
        <v>32</v>
      </c>
      <c r="D44" s="115"/>
      <c r="E44" s="115"/>
      <c r="F44" s="113"/>
      <c r="G44" s="2"/>
      <c r="H44" s="2"/>
      <c r="I44" s="2"/>
      <c r="J44" s="2"/>
      <c r="K44" s="2"/>
    </row>
    <row r="45" spans="1:11" ht="14.25">
      <c r="A45" s="7"/>
      <c r="B45" s="7"/>
      <c r="C45" s="57" t="e">
        <f>LOOKUP($B45,Umeldungen!$A$3:$I$500,Umeldungen!$B$3:$B$500)</f>
        <v>#N/A</v>
      </c>
      <c r="D45" s="57" t="e">
        <f>LOOKUP($B45,Umeldungen!$A$3:$I$500,Umeldungen!$C$3:$C$500)</f>
        <v>#N/A</v>
      </c>
      <c r="E45" s="57" t="e">
        <f>LOOKUP($B45,Umeldungen!$A$3:$I$500,Umeldungen!$D$3:$D$500)</f>
        <v>#N/A</v>
      </c>
      <c r="F45" s="7"/>
      <c r="G45" s="2"/>
      <c r="H45" s="2"/>
      <c r="I45" s="2"/>
      <c r="J45" s="2"/>
      <c r="K45" s="2"/>
    </row>
    <row r="46" spans="1:11" ht="14.25">
      <c r="A46" s="7"/>
      <c r="B46" s="56"/>
      <c r="C46" s="57" t="e">
        <f>LOOKUP($B46,Umeldungen!$A$3:$I$500,Umeldungen!$B$3:$B$500)</f>
        <v>#N/A</v>
      </c>
      <c r="D46" s="57" t="e">
        <f>LOOKUP($B46,Umeldungen!$A$3:$I$500,Umeldungen!$C$3:$C$500)</f>
        <v>#N/A</v>
      </c>
      <c r="E46" s="57" t="e">
        <f>LOOKUP($B46,Umeldungen!$A$3:$I$500,Umeldungen!$D$3:$D$500)</f>
        <v>#N/A</v>
      </c>
      <c r="F46" s="7"/>
      <c r="G46" s="2"/>
      <c r="H46" s="2"/>
      <c r="I46" s="2"/>
      <c r="J46" s="2"/>
      <c r="K46" s="2"/>
    </row>
    <row r="47" spans="1:11" ht="14.25">
      <c r="A47" s="7"/>
      <c r="B47" s="56"/>
      <c r="C47" s="57" t="e">
        <f>LOOKUP($B47,Umeldungen!$A$3:$I$500,Umeldungen!$B$3:$B$500)</f>
        <v>#N/A</v>
      </c>
      <c r="D47" s="57" t="e">
        <f>LOOKUP($B47,Umeldungen!$A$3:$I$500,Umeldungen!$C$3:$C$500)</f>
        <v>#N/A</v>
      </c>
      <c r="E47" s="57" t="e">
        <f>LOOKUP($B47,Umeldungen!$A$3:$I$500,Umeldungen!$D$3:$D$500)</f>
        <v>#N/A</v>
      </c>
      <c r="F47" s="7"/>
      <c r="G47" s="80"/>
      <c r="H47" s="2"/>
      <c r="I47" s="2"/>
      <c r="J47" s="2"/>
      <c r="K47" s="2"/>
    </row>
    <row r="48" spans="1:6" s="2" customFormat="1" ht="14.25">
      <c r="A48" s="7"/>
      <c r="B48" s="56"/>
      <c r="C48" s="57" t="e">
        <f>LOOKUP($B48,Umeldungen!$A$3:$I$500,Umeldungen!$B$3:$B$500)</f>
        <v>#N/A</v>
      </c>
      <c r="D48" s="57" t="e">
        <f>LOOKUP($B48,Umeldungen!$A$3:$I$500,Umeldungen!$C$3:$C$500)</f>
        <v>#N/A</v>
      </c>
      <c r="E48" s="57" t="e">
        <f>LOOKUP($B48,Umeldungen!$A$3:$I$500,Umeldungen!$D$3:$D$500)</f>
        <v>#N/A</v>
      </c>
      <c r="F48" s="7"/>
    </row>
    <row r="49" spans="1:6" s="2" customFormat="1" ht="14.25">
      <c r="A49" s="7"/>
      <c r="B49" s="66"/>
      <c r="C49" s="57" t="e">
        <f>LOOKUP($B49,Umeldungen!$A$3:$I$500,Umeldungen!$B$3:$B$500)</f>
        <v>#N/A</v>
      </c>
      <c r="D49" s="57" t="e">
        <f>LOOKUP($B49,Umeldungen!$A$3:$I$500,Umeldungen!$C$3:$C$500)</f>
        <v>#N/A</v>
      </c>
      <c r="E49" s="57" t="e">
        <f>LOOKUP($B49,Umeldungen!$A$3:$I$500,Umeldungen!$D$3:$D$500)</f>
        <v>#N/A</v>
      </c>
      <c r="F49" s="7"/>
    </row>
    <row r="50" spans="1:11" s="2" customFormat="1" ht="14.25">
      <c r="A50" s="7"/>
      <c r="B50" s="7"/>
      <c r="C50" s="57" t="e">
        <f>LOOKUP($B50,Umeldungen!$A$3:$I$500,Umeldungen!$B$3:$B$500)</f>
        <v>#N/A</v>
      </c>
      <c r="D50" s="57" t="e">
        <f>LOOKUP($B50,Umeldungen!$A$3:$I$500,Umeldungen!$C$3:$C$500)</f>
        <v>#N/A</v>
      </c>
      <c r="E50" s="57" t="e">
        <f>LOOKUP($B50,Umeldungen!$A$3:$I$500,Umeldungen!$D$3:$D$500)</f>
        <v>#N/A</v>
      </c>
      <c r="F50" s="7"/>
      <c r="G50"/>
      <c r="H50"/>
      <c r="I50"/>
      <c r="J50"/>
      <c r="K50"/>
    </row>
    <row r="51" spans="1:11" s="2" customFormat="1" ht="14.25">
      <c r="A51" s="7"/>
      <c r="B51" s="7"/>
      <c r="C51" s="57" t="e">
        <f>LOOKUP($B51,Umeldungen!$A$3:$I$500,Umeldungen!$B$3:$B$500)</f>
        <v>#N/A</v>
      </c>
      <c r="D51" s="57" t="e">
        <f>LOOKUP($B51,Umeldungen!$A$3:$I$500,Umeldungen!$C$3:$C$500)</f>
        <v>#N/A</v>
      </c>
      <c r="E51" s="57" t="e">
        <f>LOOKUP($B51,Umeldungen!$A$3:$I$500,Umeldungen!$D$3:$D$500)</f>
        <v>#N/A</v>
      </c>
      <c r="F51" s="7"/>
      <c r="G51"/>
      <c r="H51"/>
      <c r="I51"/>
      <c r="J51"/>
      <c r="K51"/>
    </row>
    <row r="52" spans="1:11" ht="15" thickBot="1">
      <c r="A52" s="110"/>
      <c r="B52" s="111"/>
      <c r="C52" s="112" t="e">
        <f>LOOKUP($B52,Umeldungen!$A$3:$I$500,Umeldungen!$B$3:$B$500)</f>
        <v>#N/A</v>
      </c>
      <c r="D52" s="112" t="e">
        <f>LOOKUP($B52,Umeldungen!$A$3:$I$500,Umeldungen!$C$3:$C$500)</f>
        <v>#N/A</v>
      </c>
      <c r="E52" s="112" t="e">
        <f>LOOKUP($B52,Umeldungen!$A$3:$I$500,Umeldungen!$D$3:$D$500)</f>
        <v>#N/A</v>
      </c>
      <c r="F52" s="110"/>
      <c r="G52" s="2"/>
      <c r="H52" s="2"/>
      <c r="I52" s="2"/>
      <c r="J52" s="2"/>
      <c r="K52" s="2"/>
    </row>
    <row r="53" spans="1:11" ht="15" thickBot="1">
      <c r="A53" s="116"/>
      <c r="B53" s="117"/>
      <c r="C53" s="118"/>
      <c r="D53" s="118"/>
      <c r="E53" s="119" t="s">
        <v>40</v>
      </c>
      <c r="F53" s="129">
        <f>SUM(F44:F52)</f>
        <v>0</v>
      </c>
      <c r="G53" s="2"/>
      <c r="H53" s="2"/>
      <c r="I53" s="2"/>
      <c r="J53" s="2"/>
      <c r="K53" s="2"/>
    </row>
    <row r="54" spans="1:11" ht="15">
      <c r="A54" s="113"/>
      <c r="B54" s="124"/>
      <c r="C54" s="115" t="s">
        <v>32</v>
      </c>
      <c r="D54" s="115"/>
      <c r="E54" s="115"/>
      <c r="F54" s="113"/>
      <c r="G54" s="35"/>
      <c r="H54" s="35"/>
      <c r="I54" s="35"/>
      <c r="J54" s="35"/>
      <c r="K54" s="35"/>
    </row>
    <row r="55" spans="1:11" ht="14.25">
      <c r="A55" s="7"/>
      <c r="B55" s="56"/>
      <c r="C55" s="57" t="e">
        <f>LOOKUP($B55,Umeldungen!$A$3:$I$500,Umeldungen!$B$3:$B$500)</f>
        <v>#N/A</v>
      </c>
      <c r="D55" s="57" t="e">
        <f>LOOKUP($B55,Umeldungen!$A$3:$I$500,Umeldungen!$C$3:$C$500)</f>
        <v>#N/A</v>
      </c>
      <c r="E55" s="57" t="e">
        <f>LOOKUP($B55,Umeldungen!$A$3:$I$500,Umeldungen!$D$3:$D$500)</f>
        <v>#N/A</v>
      </c>
      <c r="F55" s="7"/>
      <c r="G55" s="108"/>
      <c r="H55" s="2"/>
      <c r="I55" s="2"/>
      <c r="J55" s="2"/>
      <c r="K55" s="2"/>
    </row>
    <row r="56" spans="1:11" ht="14.25">
      <c r="A56" s="7"/>
      <c r="B56" s="56"/>
      <c r="C56" s="57" t="e">
        <f>LOOKUP($B56,Umeldungen!$A$3:$I$500,Umeldungen!$B$3:$B$500)</f>
        <v>#N/A</v>
      </c>
      <c r="D56" s="57" t="e">
        <f>LOOKUP($B56,Umeldungen!$A$3:$I$500,Umeldungen!$C$3:$C$500)</f>
        <v>#N/A</v>
      </c>
      <c r="E56" s="57" t="e">
        <f>LOOKUP($B56,Umeldungen!$A$3:$I$500,Umeldungen!$D$3:$D$500)</f>
        <v>#N/A</v>
      </c>
      <c r="F56" s="7"/>
      <c r="G56" s="2"/>
      <c r="H56" s="2"/>
      <c r="I56" s="2"/>
      <c r="J56" s="2"/>
      <c r="K56" s="2"/>
    </row>
    <row r="57" spans="1:11" ht="14.25">
      <c r="A57" s="7"/>
      <c r="B57" s="56"/>
      <c r="C57" s="57" t="e">
        <f>LOOKUP($B57,Umeldungen!$A$3:$I$500,Umeldungen!$B$3:$B$500)</f>
        <v>#N/A</v>
      </c>
      <c r="D57" s="57" t="e">
        <f>LOOKUP($B57,Umeldungen!$A$3:$I$500,Umeldungen!$C$3:$C$500)</f>
        <v>#N/A</v>
      </c>
      <c r="E57" s="57" t="e">
        <f>LOOKUP($B57,Umeldungen!$A$3:$I$500,Umeldungen!$D$3:$D$500)</f>
        <v>#N/A</v>
      </c>
      <c r="F57" s="7"/>
      <c r="G57" s="80"/>
      <c r="H57" s="2"/>
      <c r="I57" s="2"/>
      <c r="J57" s="2"/>
      <c r="K57" s="2"/>
    </row>
    <row r="58" spans="1:11" ht="14.25">
      <c r="A58" s="7"/>
      <c r="B58" s="7"/>
      <c r="C58" s="57" t="e">
        <f>LOOKUP($B58,Umeldungen!$A$3:$I$500,Umeldungen!$B$3:$B$500)</f>
        <v>#N/A</v>
      </c>
      <c r="D58" s="57" t="e">
        <f>LOOKUP($B58,Umeldungen!$A$3:$I$500,Umeldungen!$C$3:$C$500)</f>
        <v>#N/A</v>
      </c>
      <c r="E58" s="57" t="e">
        <f>LOOKUP($B58,Umeldungen!$A$3:$I$500,Umeldungen!$D$3:$D$500)</f>
        <v>#N/A</v>
      </c>
      <c r="F58" s="7"/>
      <c r="G58" s="2"/>
      <c r="H58" s="2"/>
      <c r="I58" s="2"/>
      <c r="J58" s="2"/>
      <c r="K58" s="2"/>
    </row>
    <row r="59" spans="1:11" ht="14.25">
      <c r="A59" s="7"/>
      <c r="B59" s="56"/>
      <c r="C59" s="57" t="e">
        <f>LOOKUP($B59,Umeldungen!$A$3:$I$500,Umeldungen!$B$3:$B$500)</f>
        <v>#N/A</v>
      </c>
      <c r="D59" s="57" t="e">
        <f>LOOKUP($B59,Umeldungen!$A$3:$I$500,Umeldungen!$C$3:$C$500)</f>
        <v>#N/A</v>
      </c>
      <c r="E59" s="57" t="e">
        <f>LOOKUP($B59,Umeldungen!$A$3:$I$500,Umeldungen!$D$3:$D$500)</f>
        <v>#N/A</v>
      </c>
      <c r="F59" s="7"/>
      <c r="G59" s="80"/>
      <c r="H59" s="2"/>
      <c r="I59" s="2"/>
      <c r="J59" s="2"/>
      <c r="K59" s="2"/>
    </row>
    <row r="60" spans="1:11" ht="14.25">
      <c r="A60" s="7"/>
      <c r="B60" s="56"/>
      <c r="C60" s="57" t="e">
        <f>LOOKUP($B60,Umeldungen!$A$3:$I$500,Umeldungen!$B$3:$B$500)</f>
        <v>#N/A</v>
      </c>
      <c r="D60" s="57" t="e">
        <f>LOOKUP($B60,Umeldungen!$A$3:$I$500,Umeldungen!$C$3:$C$500)</f>
        <v>#N/A</v>
      </c>
      <c r="E60" s="57" t="e">
        <f>LOOKUP($B60,Umeldungen!$A$3:$I$500,Umeldungen!$D$3:$D$500)</f>
        <v>#N/A</v>
      </c>
      <c r="F60" s="7"/>
      <c r="G60" s="2"/>
      <c r="H60" s="2"/>
      <c r="I60" s="2"/>
      <c r="J60" s="2"/>
      <c r="K60" s="2"/>
    </row>
    <row r="61" spans="1:11" ht="14.25">
      <c r="A61" s="7"/>
      <c r="B61" s="56"/>
      <c r="C61" s="57" t="e">
        <f>LOOKUP($B61,Umeldungen!$A$3:$I$500,Umeldungen!$B$3:$B$500)</f>
        <v>#N/A</v>
      </c>
      <c r="D61" s="57" t="e">
        <f>LOOKUP($B61,Umeldungen!$A$3:$I$500,Umeldungen!$C$3:$C$500)</f>
        <v>#N/A</v>
      </c>
      <c r="E61" s="57" t="e">
        <f>LOOKUP($B61,Umeldungen!$A$3:$I$500,Umeldungen!$D$3:$D$500)</f>
        <v>#N/A</v>
      </c>
      <c r="F61" s="7"/>
      <c r="G61" s="80"/>
      <c r="H61" s="2"/>
      <c r="I61" s="2"/>
      <c r="J61" s="2"/>
      <c r="K61" s="2"/>
    </row>
    <row r="62" spans="1:6" ht="15" thickBot="1">
      <c r="A62" s="110"/>
      <c r="B62" s="111"/>
      <c r="C62" s="112" t="e">
        <f>LOOKUP($B62,Umeldungen!$A$3:$I$500,Umeldungen!$B$3:$B$500)</f>
        <v>#N/A</v>
      </c>
      <c r="D62" s="112" t="e">
        <f>LOOKUP($B62,Umeldungen!$A$3:$I$500,Umeldungen!$C$3:$C$500)</f>
        <v>#N/A</v>
      </c>
      <c r="E62" s="112" t="e">
        <f>LOOKUP($B62,Umeldungen!$A$3:$I$500,Umeldungen!$D$3:$D$500)</f>
        <v>#N/A</v>
      </c>
      <c r="F62" s="110"/>
    </row>
    <row r="63" spans="1:6" ht="15" thickBot="1">
      <c r="A63" s="116"/>
      <c r="B63" s="117"/>
      <c r="C63" s="118"/>
      <c r="D63" s="118"/>
      <c r="E63" s="119" t="s">
        <v>40</v>
      </c>
      <c r="F63" s="129">
        <f>SUM(F54:F62)</f>
        <v>0</v>
      </c>
    </row>
    <row r="64" spans="1:11" s="2" customFormat="1" ht="15">
      <c r="A64" s="113"/>
      <c r="B64" s="124"/>
      <c r="C64" s="115" t="s">
        <v>32</v>
      </c>
      <c r="D64" s="115"/>
      <c r="E64" s="115"/>
      <c r="F64" s="113"/>
      <c r="G64" s="35"/>
      <c r="H64" s="35"/>
      <c r="I64" s="35"/>
      <c r="J64" s="35"/>
      <c r="K64" s="35"/>
    </row>
    <row r="65" spans="1:6" s="2" customFormat="1" ht="14.25">
      <c r="A65" s="7"/>
      <c r="B65" s="56"/>
      <c r="C65" s="57" t="e">
        <f>LOOKUP($B65,Umeldungen!$A$3:$I$500,Umeldungen!$B$3:$B$500)</f>
        <v>#N/A</v>
      </c>
      <c r="D65" s="57" t="e">
        <f>LOOKUP($B65,Umeldungen!$A$3:$I$500,Umeldungen!$C$3:$C$500)</f>
        <v>#N/A</v>
      </c>
      <c r="E65" s="57" t="e">
        <f>LOOKUP($B65,Umeldungen!$A$3:$I$500,Umeldungen!$D$3:$D$500)</f>
        <v>#N/A</v>
      </c>
      <c r="F65" s="7"/>
    </row>
    <row r="66" spans="1:7" s="2" customFormat="1" ht="14.25">
      <c r="A66" s="7"/>
      <c r="B66" s="56"/>
      <c r="C66" s="57" t="e">
        <f>LOOKUP($B66,Umeldungen!$A$3:$I$500,Umeldungen!$B$3:$B$500)</f>
        <v>#N/A</v>
      </c>
      <c r="D66" s="57" t="e">
        <f>LOOKUP($B66,Umeldungen!$A$3:$I$500,Umeldungen!$C$3:$C$500)</f>
        <v>#N/A</v>
      </c>
      <c r="E66" s="57" t="e">
        <f>LOOKUP($B66,Umeldungen!$A$3:$I$500,Umeldungen!$D$3:$D$500)</f>
        <v>#N/A</v>
      </c>
      <c r="F66" s="7"/>
      <c r="G66" s="80"/>
    </row>
    <row r="67" spans="1:6" s="2" customFormat="1" ht="14.25">
      <c r="A67" s="7"/>
      <c r="B67" s="7"/>
      <c r="C67" s="57" t="e">
        <f>LOOKUP($B67,Umeldungen!$A$3:$I$500,Umeldungen!$B$3:$B$500)</f>
        <v>#N/A</v>
      </c>
      <c r="D67" s="57" t="e">
        <f>LOOKUP($B67,Umeldungen!$A$3:$I$500,Umeldungen!$C$3:$C$500)</f>
        <v>#N/A</v>
      </c>
      <c r="E67" s="57" t="e">
        <f>LOOKUP($B67,Umeldungen!$A$3:$I$500,Umeldungen!$D$3:$D$500)</f>
        <v>#N/A</v>
      </c>
      <c r="F67" s="7"/>
    </row>
    <row r="68" spans="1:6" s="2" customFormat="1" ht="14.25">
      <c r="A68" s="7"/>
      <c r="B68" s="56"/>
      <c r="C68" s="57" t="e">
        <f>LOOKUP($B68,Umeldungen!$A$3:$I$500,Umeldungen!$B$3:$B$500)</f>
        <v>#N/A</v>
      </c>
      <c r="D68" s="57" t="e">
        <f>LOOKUP($B68,Umeldungen!$A$3:$I$500,Umeldungen!$C$3:$C$500)</f>
        <v>#N/A</v>
      </c>
      <c r="E68" s="57" t="e">
        <f>LOOKUP($B68,Umeldungen!$A$3:$I$500,Umeldungen!$D$3:$D$500)</f>
        <v>#N/A</v>
      </c>
      <c r="F68" s="7"/>
    </row>
    <row r="69" spans="1:7" s="2" customFormat="1" ht="14.25">
      <c r="A69" s="7"/>
      <c r="B69" s="56"/>
      <c r="C69" s="57" t="e">
        <f>LOOKUP($B69,Umeldungen!$A$3:$I$500,Umeldungen!$B$3:$B$500)</f>
        <v>#N/A</v>
      </c>
      <c r="D69" s="57" t="e">
        <f>LOOKUP($B69,Umeldungen!$A$3:$I$500,Umeldungen!$C$3:$C$500)</f>
        <v>#N/A</v>
      </c>
      <c r="E69" s="57" t="e">
        <f>LOOKUP($B69,Umeldungen!$A$3:$I$500,Umeldungen!$D$3:$D$500)</f>
        <v>#N/A</v>
      </c>
      <c r="F69" s="7"/>
      <c r="G69" s="80"/>
    </row>
    <row r="70" spans="1:11" s="2" customFormat="1" ht="14.25">
      <c r="A70" s="7"/>
      <c r="B70" s="56"/>
      <c r="C70" s="57" t="e">
        <f>LOOKUP($B70,Umeldungen!$A$3:$I$500,Umeldungen!$B$3:$B$500)</f>
        <v>#N/A</v>
      </c>
      <c r="D70" s="57" t="e">
        <f>LOOKUP($B70,Umeldungen!$A$3:$I$500,Umeldungen!$C$3:$C$500)</f>
        <v>#N/A</v>
      </c>
      <c r="E70" s="57" t="e">
        <f>LOOKUP($B70,Umeldungen!$A$3:$I$500,Umeldungen!$D$3:$D$500)</f>
        <v>#N/A</v>
      </c>
      <c r="F70" s="7"/>
      <c r="G70"/>
      <c r="H70"/>
      <c r="I70"/>
      <c r="J70"/>
      <c r="K70"/>
    </row>
    <row r="71" spans="1:6" s="2" customFormat="1" ht="14.25">
      <c r="A71" s="7"/>
      <c r="B71" s="56"/>
      <c r="C71" s="57" t="e">
        <f>LOOKUP($B71,Umeldungen!$A$3:$I$500,Umeldungen!$B$3:$B$500)</f>
        <v>#N/A</v>
      </c>
      <c r="D71" s="57" t="e">
        <f>LOOKUP($B71,Umeldungen!$A$3:$I$500,Umeldungen!$C$3:$C$500)</f>
        <v>#N/A</v>
      </c>
      <c r="E71" s="57" t="e">
        <f>LOOKUP($B71,Umeldungen!$A$3:$I$500,Umeldungen!$D$3:$D$500)</f>
        <v>#N/A</v>
      </c>
      <c r="F71" s="7"/>
    </row>
    <row r="72" spans="1:11" s="2" customFormat="1" ht="15" thickBot="1">
      <c r="A72" s="110"/>
      <c r="B72" s="125"/>
      <c r="C72" s="112" t="e">
        <f>LOOKUP($B72,Umeldungen!$A$3:$I$500,Umeldungen!$B$3:$B$500)</f>
        <v>#N/A</v>
      </c>
      <c r="D72" s="112" t="e">
        <f>LOOKUP($B72,Umeldungen!$A$3:$I$500,Umeldungen!$C$3:$C$500)</f>
        <v>#N/A</v>
      </c>
      <c r="E72" s="112" t="e">
        <f>LOOKUP($B72,Umeldungen!$A$3:$I$500,Umeldungen!$D$3:$D$500)</f>
        <v>#N/A</v>
      </c>
      <c r="F72" s="110"/>
      <c r="G72"/>
      <c r="H72"/>
      <c r="I72"/>
      <c r="J72"/>
      <c r="K72"/>
    </row>
    <row r="73" spans="1:6" ht="15" thickBot="1">
      <c r="A73" s="126"/>
      <c r="B73" s="127"/>
      <c r="C73" s="127"/>
      <c r="D73" s="127"/>
      <c r="E73" s="119" t="s">
        <v>40</v>
      </c>
      <c r="F73" s="129">
        <f>SUM(F64:F72)</f>
        <v>0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M43" sqref="M43"/>
    </sheetView>
  </sheetViews>
  <sheetFormatPr defaultColWidth="9.140625" defaultRowHeight="15"/>
  <cols>
    <col min="1" max="1" width="10.8515625" style="2" customWidth="1"/>
    <col min="2" max="2" width="19.57421875" style="2" customWidth="1"/>
    <col min="3" max="3" width="25.140625" style="2" customWidth="1"/>
    <col min="4" max="4" width="15.421875" style="2" customWidth="1"/>
    <col min="5" max="5" width="13.421875" style="2" customWidth="1"/>
    <col min="6" max="6" width="12.8515625" style="2" customWidth="1"/>
    <col min="7" max="7" width="10.57421875" style="2" customWidth="1"/>
    <col min="8" max="8" width="12.28125" style="2" customWidth="1"/>
    <col min="9" max="9" width="12.00390625" style="2" customWidth="1"/>
    <col min="10" max="10" width="12.28125" style="4" customWidth="1"/>
    <col min="11" max="16384" width="9.140625" style="2" customWidth="1"/>
  </cols>
  <sheetData>
    <row r="1" spans="1:8" s="17" customFormat="1" ht="15">
      <c r="A1" s="16" t="s">
        <v>13</v>
      </c>
      <c r="H1" s="18">
        <v>41388</v>
      </c>
    </row>
    <row r="2" s="12" customFormat="1" ht="18">
      <c r="J2" s="13"/>
    </row>
    <row r="3" spans="3:10" ht="15" thickBot="1">
      <c r="C3" s="11"/>
      <c r="G3" s="4"/>
      <c r="J3" s="2"/>
    </row>
    <row r="4" spans="1:8" s="23" customFormat="1" ht="15.75" thickBot="1">
      <c r="A4" s="19" t="s">
        <v>0</v>
      </c>
      <c r="B4" s="20" t="s">
        <v>14</v>
      </c>
      <c r="C4" s="20" t="s">
        <v>12</v>
      </c>
      <c r="D4" s="27">
        <v>1</v>
      </c>
      <c r="E4" s="21">
        <v>0.6145833333333334</v>
      </c>
      <c r="F4" s="20"/>
      <c r="G4" s="20" t="s">
        <v>76</v>
      </c>
      <c r="H4" s="22"/>
    </row>
    <row r="5" spans="2:10" ht="14.25">
      <c r="B5" s="11"/>
      <c r="G5" s="4"/>
      <c r="J5" s="2"/>
    </row>
    <row r="6" spans="1:8" s="4" customFormat="1" ht="14.25">
      <c r="A6" s="8" t="s">
        <v>5</v>
      </c>
      <c r="B6" s="8" t="s">
        <v>2</v>
      </c>
      <c r="C6" s="58" t="s">
        <v>3</v>
      </c>
      <c r="D6" s="8" t="s">
        <v>4</v>
      </c>
      <c r="E6" s="8" t="s">
        <v>16</v>
      </c>
      <c r="F6" s="8" t="s">
        <v>9</v>
      </c>
      <c r="G6" s="8" t="s">
        <v>10</v>
      </c>
      <c r="H6" s="8" t="s">
        <v>11</v>
      </c>
    </row>
    <row r="7" spans="1:10" ht="14.25">
      <c r="A7" s="144">
        <v>4</v>
      </c>
      <c r="B7" s="56" t="s">
        <v>109</v>
      </c>
      <c r="C7" s="57" t="str">
        <f>LOOKUP($B7,Umeldungen!$A$3:$I$500,Umeldungen!$B$3:$B$500)</f>
        <v>Mond, David</v>
      </c>
      <c r="D7" s="57" t="str">
        <f>LOOKUP($B7,Umeldungen!$A$3:$I$500,Umeldungen!$C$3:$C$500)</f>
        <v>LGE</v>
      </c>
      <c r="E7" s="57" t="str">
        <f>LOOKUP($B7,Umeldungen!$A$3:$I$500,Umeldungen!$D$3:$D$500)</f>
        <v>Cadets G</v>
      </c>
      <c r="F7" s="75">
        <v>0.00013703703703703705</v>
      </c>
      <c r="G7" s="8">
        <f aca="true" t="shared" si="0" ref="G7:G14">RANK(F7,F$7:F$14,1)</f>
        <v>1</v>
      </c>
      <c r="H7" s="7"/>
      <c r="J7" s="2"/>
    </row>
    <row r="8" spans="1:10" ht="14.25">
      <c r="A8" s="144">
        <v>6</v>
      </c>
      <c r="B8" s="56" t="s">
        <v>174</v>
      </c>
      <c r="C8" s="57" t="str">
        <f>LOOKUP($B8,Umeldungen!$A$3:$I$500,Umeldungen!$B$3:$B$500)</f>
        <v>Rafdy, Ryan</v>
      </c>
      <c r="D8" s="57">
        <f>LOOKUP($B8,Umeldungen!$A$3:$I$500,Umeldungen!$C$3:$C$500)</f>
        <v>0</v>
      </c>
      <c r="E8" s="57" t="str">
        <f>LOOKUP($B8,Umeldungen!$A$3:$I$500,Umeldungen!$D$3:$D$500)</f>
        <v>Cadets G</v>
      </c>
      <c r="F8" s="75">
        <v>0.00014328703703703704</v>
      </c>
      <c r="G8" s="8">
        <f t="shared" si="0"/>
        <v>2</v>
      </c>
      <c r="H8" s="7"/>
      <c r="J8" s="2"/>
    </row>
    <row r="9" spans="1:10" ht="14.25">
      <c r="A9" s="144">
        <v>5</v>
      </c>
      <c r="B9" s="56" t="s">
        <v>175</v>
      </c>
      <c r="C9" s="57" t="str">
        <f>LOOKUP($B9,Umeldungen!$A$3:$I$500,Umeldungen!$B$3:$B$500)</f>
        <v>Habets, Damien</v>
      </c>
      <c r="D9" s="57">
        <f>LOOKUP($B9,Umeldungen!$A$3:$I$500,Umeldungen!$C$3:$C$500)</f>
        <v>0</v>
      </c>
      <c r="E9" s="57" t="str">
        <f>LOOKUP($B9,Umeldungen!$A$3:$I$500,Umeldungen!$D$3:$D$500)</f>
        <v>Cadets G</v>
      </c>
      <c r="F9" s="98">
        <v>0.00014502314814814814</v>
      </c>
      <c r="G9" s="8">
        <f t="shared" si="0"/>
        <v>3</v>
      </c>
      <c r="H9" s="7"/>
      <c r="J9" s="2"/>
    </row>
    <row r="10" spans="1:10" ht="14.25">
      <c r="A10" s="144">
        <v>3</v>
      </c>
      <c r="B10" s="56" t="s">
        <v>116</v>
      </c>
      <c r="C10" s="57" t="str">
        <f>LOOKUP($B10,Umeldungen!$A$3:$I$500,Umeldungen!$B$3:$B$500)</f>
        <v>Fisch, Nicolas</v>
      </c>
      <c r="D10" s="57" t="str">
        <f>LOOKUP($B10,Umeldungen!$A$3:$I$500,Umeldungen!$C$3:$C$500)</f>
        <v>LCE</v>
      </c>
      <c r="E10" s="57" t="str">
        <f>LOOKUP($B10,Umeldungen!$A$3:$I$500,Umeldungen!$D$3:$D$500)</f>
        <v>Cadets G</v>
      </c>
      <c r="F10" s="75">
        <v>0.00014930555555555555</v>
      </c>
      <c r="G10" s="8">
        <f t="shared" si="0"/>
        <v>4</v>
      </c>
      <c r="H10" s="7"/>
      <c r="J10" s="2"/>
    </row>
    <row r="11" spans="1:10" ht="14.25">
      <c r="A11" s="7">
        <v>8</v>
      </c>
      <c r="B11" s="56" t="s">
        <v>108</v>
      </c>
      <c r="C11" s="57" t="str">
        <f>LOOKUP($B11,Umeldungen!$A$3:$I$500,Umeldungen!$B$3:$B$500)</f>
        <v>Streff, Ben</v>
      </c>
      <c r="D11" s="57">
        <f>LOOKUP($B11,Umeldungen!$A$3:$I$500,Umeldungen!$C$3:$C$500)</f>
        <v>0</v>
      </c>
      <c r="E11" s="57" t="str">
        <f>LOOKUP($B11,Umeldungen!$A$3:$I$500,Umeldungen!$D$3:$D$500)</f>
        <v>Cadets G</v>
      </c>
      <c r="F11" s="75">
        <v>0.0001505787037037037</v>
      </c>
      <c r="G11" s="8">
        <f t="shared" si="0"/>
        <v>5</v>
      </c>
      <c r="H11" s="7"/>
      <c r="J11" s="2"/>
    </row>
    <row r="12" spans="1:10" ht="14.25">
      <c r="A12" s="144">
        <v>1</v>
      </c>
      <c r="B12" s="56" t="s">
        <v>165</v>
      </c>
      <c r="C12" s="57" t="str">
        <f>LOOKUP($B12,Umeldungen!$A$3:$I$500,Umeldungen!$B$3:$B$500)</f>
        <v>Aymen, Djazouli</v>
      </c>
      <c r="D12" s="57">
        <f>LOOKUP($B12,Umeldungen!$A$3:$I$500,Umeldungen!$C$3:$C$500)</f>
        <v>0</v>
      </c>
      <c r="E12" s="57" t="str">
        <f>LOOKUP($B12,Umeldungen!$A$3:$I$500,Umeldungen!$D$3:$D$500)</f>
        <v>Cadets G</v>
      </c>
      <c r="F12" s="75">
        <v>0.0001537037037037037</v>
      </c>
      <c r="G12" s="8">
        <f t="shared" si="0"/>
        <v>6</v>
      </c>
      <c r="H12" s="7"/>
      <c r="J12" s="2"/>
    </row>
    <row r="13" spans="1:10" ht="14.25">
      <c r="A13" s="144">
        <v>7</v>
      </c>
      <c r="B13" s="56" t="s">
        <v>114</v>
      </c>
      <c r="C13" s="57" t="str">
        <f>LOOKUP($B13,Umeldungen!$A$3:$I$500,Umeldungen!$B$3:$B$500)</f>
        <v>Felgen, Olivier</v>
      </c>
      <c r="D13" s="57">
        <f>LOOKUP($B13,Umeldungen!$A$3:$I$500,Umeldungen!$C$3:$C$500)</f>
        <v>0</v>
      </c>
      <c r="E13" s="57" t="str">
        <f>LOOKUP($B13,Umeldungen!$A$3:$I$500,Umeldungen!$D$3:$D$500)</f>
        <v>Cadets G</v>
      </c>
      <c r="F13" s="75">
        <v>0.00015439814814814814</v>
      </c>
      <c r="G13" s="8">
        <f t="shared" si="0"/>
        <v>7</v>
      </c>
      <c r="H13" s="7"/>
      <c r="J13" s="2"/>
    </row>
    <row r="14" spans="1:10" ht="14.25">
      <c r="A14" s="144">
        <v>2</v>
      </c>
      <c r="B14" s="56" t="s">
        <v>161</v>
      </c>
      <c r="C14" s="57" t="str">
        <f>LOOKUP($B14,Umeldungen!$A$3:$I$500,Umeldungen!$B$3:$B$500)</f>
        <v>Genewo, Tom</v>
      </c>
      <c r="D14" s="57">
        <f>LOOKUP($B14,Umeldungen!$A$3:$I$500,Umeldungen!$C$3:$C$500)</f>
        <v>0</v>
      </c>
      <c r="E14" s="57" t="str">
        <f>LOOKUP($B14,Umeldungen!$A$3:$I$500,Umeldungen!$D$3:$D$500)</f>
        <v>Cadets G</v>
      </c>
      <c r="F14" s="98" t="s">
        <v>187</v>
      </c>
      <c r="G14" s="8" t="e">
        <f t="shared" si="0"/>
        <v>#VALUE!</v>
      </c>
      <c r="H14" s="7"/>
      <c r="J14" s="2"/>
    </row>
    <row r="15" spans="1:10" ht="14.25">
      <c r="A15" s="24"/>
      <c r="B15" s="63"/>
      <c r="C15" s="60"/>
      <c r="D15" s="60"/>
      <c r="E15" s="60"/>
      <c r="F15" s="97"/>
      <c r="G15" s="26"/>
      <c r="H15" s="24"/>
      <c r="J15" s="2"/>
    </row>
    <row r="16" spans="6:7" s="12" customFormat="1" ht="18" thickBot="1">
      <c r="F16" s="78"/>
      <c r="G16" s="13"/>
    </row>
    <row r="17" spans="1:8" s="23" customFormat="1" ht="15.75" thickBot="1">
      <c r="A17" s="19" t="s">
        <v>0</v>
      </c>
      <c r="B17" s="20" t="s">
        <v>14</v>
      </c>
      <c r="C17" s="20" t="s">
        <v>12</v>
      </c>
      <c r="D17" s="27">
        <v>2</v>
      </c>
      <c r="E17" s="21">
        <v>0.6145833333333334</v>
      </c>
      <c r="F17" s="79"/>
      <c r="G17" s="20"/>
      <c r="H17" s="22"/>
    </row>
    <row r="18" spans="2:10" ht="14.25">
      <c r="B18" s="11"/>
      <c r="F18" s="80"/>
      <c r="G18" s="4"/>
      <c r="J18" s="2"/>
    </row>
    <row r="19" spans="1:8" s="4" customFormat="1" ht="14.25">
      <c r="A19" s="8" t="s">
        <v>5</v>
      </c>
      <c r="B19" s="8" t="s">
        <v>2</v>
      </c>
      <c r="C19" s="58" t="s">
        <v>3</v>
      </c>
      <c r="D19" s="8" t="s">
        <v>4</v>
      </c>
      <c r="E19" s="8" t="s">
        <v>16</v>
      </c>
      <c r="F19" s="75" t="s">
        <v>9</v>
      </c>
      <c r="G19" s="8" t="s">
        <v>10</v>
      </c>
      <c r="H19" s="8" t="s">
        <v>11</v>
      </c>
    </row>
    <row r="20" spans="1:10" ht="14.25">
      <c r="A20" s="7">
        <v>1</v>
      </c>
      <c r="B20" s="56"/>
      <c r="C20" s="57" t="e">
        <f>LOOKUP($B20,Umeldungen!$A$3:$I$500,Umeldungen!$B$3:$B$500)</f>
        <v>#N/A</v>
      </c>
      <c r="D20" s="57" t="e">
        <f>LOOKUP($B20,Umeldungen!$A$3:$I$500,Umeldungen!$C$3:$C$500)</f>
        <v>#N/A</v>
      </c>
      <c r="E20" s="57" t="e">
        <f>LOOKUP($B20,Umeldungen!$A$3:$I$500,Umeldungen!$D$3:$D$500)</f>
        <v>#N/A</v>
      </c>
      <c r="F20" s="32"/>
      <c r="G20" s="8" t="e">
        <f aca="true" t="shared" si="1" ref="G20:G27">RANK(F20,F$20:F$27,1)</f>
        <v>#N/A</v>
      </c>
      <c r="H20" s="7"/>
      <c r="J20" s="2"/>
    </row>
    <row r="21" spans="1:10" ht="14.25">
      <c r="A21" s="7">
        <v>2</v>
      </c>
      <c r="B21" s="56"/>
      <c r="C21" s="57" t="e">
        <f>LOOKUP($B21,Umeldungen!$A$3:$I$500,Umeldungen!$B$3:$B$500)</f>
        <v>#N/A</v>
      </c>
      <c r="D21" s="57" t="e">
        <f>LOOKUP($B21,Umeldungen!$A$3:$I$500,Umeldungen!$C$3:$C$500)</f>
        <v>#N/A</v>
      </c>
      <c r="E21" s="57" t="e">
        <f>LOOKUP($B21,Umeldungen!$A$3:$I$500,Umeldungen!$D$3:$D$500)</f>
        <v>#N/A</v>
      </c>
      <c r="F21" s="32"/>
      <c r="G21" s="8" t="e">
        <f t="shared" si="1"/>
        <v>#N/A</v>
      </c>
      <c r="H21" s="7"/>
      <c r="J21" s="2"/>
    </row>
    <row r="22" spans="1:10" ht="14.25">
      <c r="A22" s="7">
        <v>3</v>
      </c>
      <c r="B22" s="56"/>
      <c r="C22" s="57" t="e">
        <f>LOOKUP($B22,Umeldungen!$A$3:$I$500,Umeldungen!$B$3:$B$500)</f>
        <v>#N/A</v>
      </c>
      <c r="D22" s="57" t="e">
        <f>LOOKUP($B22,Umeldungen!$A$3:$I$500,Umeldungen!$C$3:$C$500)</f>
        <v>#N/A</v>
      </c>
      <c r="E22" s="57" t="e">
        <f>LOOKUP($B22,Umeldungen!$A$3:$I$500,Umeldungen!$D$3:$D$500)</f>
        <v>#N/A</v>
      </c>
      <c r="F22" s="32"/>
      <c r="G22" s="8" t="e">
        <f t="shared" si="1"/>
        <v>#N/A</v>
      </c>
      <c r="H22" s="7"/>
      <c r="J22" s="2"/>
    </row>
    <row r="23" spans="1:10" ht="14.25">
      <c r="A23" s="7">
        <v>4</v>
      </c>
      <c r="B23" s="56"/>
      <c r="C23" s="57" t="e">
        <f>LOOKUP($B23,Umeldungen!$A$3:$I$500,Umeldungen!$B$3:$B$500)</f>
        <v>#N/A</v>
      </c>
      <c r="D23" s="57" t="e">
        <f>LOOKUP($B23,Umeldungen!$A$3:$I$500,Umeldungen!$C$3:$C$500)</f>
        <v>#N/A</v>
      </c>
      <c r="E23" s="57" t="e">
        <f>LOOKUP($B23,Umeldungen!$A$3:$I$500,Umeldungen!$D$3:$D$500)</f>
        <v>#N/A</v>
      </c>
      <c r="F23" s="32"/>
      <c r="G23" s="8" t="e">
        <f t="shared" si="1"/>
        <v>#N/A</v>
      </c>
      <c r="H23" s="7"/>
      <c r="J23" s="2"/>
    </row>
    <row r="24" spans="1:10" ht="14.25">
      <c r="A24" s="7">
        <v>5</v>
      </c>
      <c r="B24" s="56"/>
      <c r="C24" s="57" t="e">
        <f>LOOKUP($B24,Umeldungen!$A$3:$I$500,Umeldungen!$B$3:$B$500)</f>
        <v>#N/A</v>
      </c>
      <c r="D24" s="57" t="e">
        <f>LOOKUP($B24,Umeldungen!$A$3:$I$500,Umeldungen!$C$3:$C$500)</f>
        <v>#N/A</v>
      </c>
      <c r="E24" s="57" t="e">
        <f>LOOKUP($B24,Umeldungen!$A$3:$I$500,Umeldungen!$D$3:$D$500)</f>
        <v>#N/A</v>
      </c>
      <c r="F24" s="32"/>
      <c r="G24" s="8" t="e">
        <f t="shared" si="1"/>
        <v>#N/A</v>
      </c>
      <c r="H24" s="7"/>
      <c r="J24" s="2"/>
    </row>
    <row r="25" spans="1:10" ht="14.25">
      <c r="A25" s="7">
        <v>6</v>
      </c>
      <c r="B25" s="56"/>
      <c r="C25" s="57" t="e">
        <f>LOOKUP($B25,Umeldungen!$A$3:$I$500,Umeldungen!$B$3:$B$500)</f>
        <v>#N/A</v>
      </c>
      <c r="D25" s="57" t="e">
        <f>LOOKUP($B25,Umeldungen!$A$3:$I$500,Umeldungen!$C$3:$C$500)</f>
        <v>#N/A</v>
      </c>
      <c r="E25" s="57" t="e">
        <f>LOOKUP($B25,Umeldungen!$A$3:$I$500,Umeldungen!$D$3:$D$500)</f>
        <v>#N/A</v>
      </c>
      <c r="F25" s="32"/>
      <c r="G25" s="8" t="e">
        <f t="shared" si="1"/>
        <v>#N/A</v>
      </c>
      <c r="H25" s="7"/>
      <c r="J25" s="2"/>
    </row>
    <row r="26" spans="1:10" ht="14.25">
      <c r="A26" s="7">
        <v>7</v>
      </c>
      <c r="B26" s="56"/>
      <c r="C26" s="57" t="e">
        <f>LOOKUP($B26,Umeldungen!$A$3:$I$500,Umeldungen!$B$3:$B$500)</f>
        <v>#N/A</v>
      </c>
      <c r="D26" s="57" t="e">
        <f>LOOKUP($B26,Umeldungen!$A$3:$I$500,Umeldungen!$C$3:$C$500)</f>
        <v>#N/A</v>
      </c>
      <c r="E26" s="57" t="e">
        <f>LOOKUP($B26,Umeldungen!$A$3:$I$500,Umeldungen!$D$3:$D$500)</f>
        <v>#N/A</v>
      </c>
      <c r="F26" s="32"/>
      <c r="G26" s="8" t="e">
        <f t="shared" si="1"/>
        <v>#N/A</v>
      </c>
      <c r="H26" s="7"/>
      <c r="J26" s="2"/>
    </row>
    <row r="27" spans="1:10" ht="14.25">
      <c r="A27" s="7">
        <v>8</v>
      </c>
      <c r="B27" s="56"/>
      <c r="C27" s="57" t="e">
        <f>LOOKUP($B27,Umeldungen!$A$3:$I$500,Umeldungen!$B$3:$B$500)</f>
        <v>#N/A</v>
      </c>
      <c r="D27" s="57" t="e">
        <f>LOOKUP($B27,Umeldungen!$A$3:$I$500,Umeldungen!$C$3:$C$500)</f>
        <v>#N/A</v>
      </c>
      <c r="E27" s="57" t="e">
        <f>LOOKUP($B27,Umeldungen!$A$3:$I$500,Umeldungen!$D$3:$D$500)</f>
        <v>#N/A</v>
      </c>
      <c r="F27" s="32"/>
      <c r="G27" s="8" t="e">
        <f t="shared" si="1"/>
        <v>#N/A</v>
      </c>
      <c r="H27" s="7"/>
      <c r="J27" s="2"/>
    </row>
    <row r="28" spans="1:10" ht="14.25">
      <c r="A28" s="24"/>
      <c r="B28" s="63"/>
      <c r="C28" s="60"/>
      <c r="D28" s="60"/>
      <c r="E28" s="60"/>
      <c r="F28" s="97"/>
      <c r="G28" s="26"/>
      <c r="H28" s="24"/>
      <c r="J28" s="2"/>
    </row>
    <row r="29" spans="1:10" ht="14.25">
      <c r="A29" s="24"/>
      <c r="B29" s="63"/>
      <c r="C29" s="60"/>
      <c r="D29" s="60"/>
      <c r="E29" s="60"/>
      <c r="F29" s="97"/>
      <c r="G29" s="26"/>
      <c r="H29" s="24"/>
      <c r="J29" s="2"/>
    </row>
    <row r="30" spans="1:10" ht="14.25">
      <c r="A30" s="24"/>
      <c r="B30" s="63"/>
      <c r="C30" s="60"/>
      <c r="D30" s="60"/>
      <c r="E30" s="60"/>
      <c r="F30" s="97"/>
      <c r="G30" s="26"/>
      <c r="H30" s="24"/>
      <c r="J30" s="2"/>
    </row>
    <row r="31" spans="1:10" ht="15" thickBot="1">
      <c r="A31" s="24"/>
      <c r="B31" s="24"/>
      <c r="C31" s="60"/>
      <c r="D31" s="60"/>
      <c r="E31" s="60"/>
      <c r="F31" s="30"/>
      <c r="G31" s="26"/>
      <c r="H31" s="24"/>
      <c r="J31" s="2"/>
    </row>
    <row r="32" spans="1:8" s="23" customFormat="1" ht="15.75" thickBot="1">
      <c r="A32" s="19" t="s">
        <v>0</v>
      </c>
      <c r="B32" s="14" t="s">
        <v>28</v>
      </c>
      <c r="C32" s="20" t="s">
        <v>12</v>
      </c>
      <c r="D32" s="20">
        <v>1</v>
      </c>
      <c r="E32" s="21">
        <v>0.6284722222222222</v>
      </c>
      <c r="F32" s="20"/>
      <c r="G32" s="20" t="s">
        <v>76</v>
      </c>
      <c r="H32" s="22"/>
    </row>
    <row r="33" spans="2:10" ht="14.25">
      <c r="B33" s="11"/>
      <c r="G33" s="4"/>
      <c r="J33" s="2"/>
    </row>
    <row r="34" spans="1:8" s="4" customFormat="1" ht="14.25">
      <c r="A34" s="145" t="s">
        <v>5</v>
      </c>
      <c r="B34" s="8" t="s">
        <v>2</v>
      </c>
      <c r="C34" s="58" t="s">
        <v>3</v>
      </c>
      <c r="D34" s="8" t="s">
        <v>4</v>
      </c>
      <c r="E34" s="8" t="s">
        <v>16</v>
      </c>
      <c r="F34" s="8" t="s">
        <v>9</v>
      </c>
      <c r="G34" s="8" t="s">
        <v>10</v>
      </c>
      <c r="H34" s="8" t="s">
        <v>11</v>
      </c>
    </row>
    <row r="35" spans="1:10" ht="14.25">
      <c r="A35" s="144">
        <v>6</v>
      </c>
      <c r="B35" s="56" t="s">
        <v>142</v>
      </c>
      <c r="C35" s="57" t="str">
        <f>LOOKUP($B35,Umeldungen!$A$3:$I$500,Umeldungen!$B$3:$B$500)</f>
        <v>Thon, Armin</v>
      </c>
      <c r="D35" s="57">
        <f>LOOKUP($B35,Umeldungen!$A$3:$I$500,Umeldungen!$C$3:$C$500)</f>
        <v>0</v>
      </c>
      <c r="E35" s="57" t="str">
        <f>LOOKUP($B35,Umeldungen!$A$3:$I$500,Umeldungen!$D$3:$D$500)</f>
        <v>Jun-Sen G</v>
      </c>
      <c r="F35" s="75">
        <v>0.00014016203703703703</v>
      </c>
      <c r="G35" s="8">
        <f aca="true" t="shared" si="2" ref="G35:G40">RANK(F35,F$35:F$42,1)</f>
        <v>1</v>
      </c>
      <c r="H35" s="7"/>
      <c r="J35" s="2"/>
    </row>
    <row r="36" spans="1:10" ht="14.25">
      <c r="A36" s="144">
        <v>3</v>
      </c>
      <c r="B36" s="56" t="s">
        <v>136</v>
      </c>
      <c r="C36" s="57" t="str">
        <f>LOOKUP($B36,Umeldungen!$A$3:$I$500,Umeldungen!$B$3:$B$500)</f>
        <v>Thil, Lucas</v>
      </c>
      <c r="D36" s="57">
        <f>LOOKUP($B36,Umeldungen!$A$3:$I$500,Umeldungen!$C$3:$C$500)</f>
        <v>0</v>
      </c>
      <c r="E36" s="57" t="str">
        <f>LOOKUP($B36,Umeldungen!$A$3:$I$500,Umeldungen!$D$3:$D$500)</f>
        <v>Jun-Sen G</v>
      </c>
      <c r="F36" s="75">
        <v>0.00014351851851851852</v>
      </c>
      <c r="G36" s="8">
        <f t="shared" si="2"/>
        <v>2</v>
      </c>
      <c r="H36" s="7"/>
      <c r="J36" s="2"/>
    </row>
    <row r="37" spans="1:10" ht="14.25">
      <c r="A37" s="144">
        <v>2</v>
      </c>
      <c r="B37" s="56" t="s">
        <v>134</v>
      </c>
      <c r="C37" s="57" t="str">
        <f>LOOKUP($B37,Umeldungen!$A$3:$I$500,Umeldungen!$B$3:$B$500)</f>
        <v>Auer, Michael</v>
      </c>
      <c r="D37" s="57">
        <f>LOOKUP($B37,Umeldungen!$A$3:$I$500,Umeldungen!$C$3:$C$500)</f>
        <v>0</v>
      </c>
      <c r="E37" s="57" t="str">
        <f>LOOKUP($B37,Umeldungen!$A$3:$I$500,Umeldungen!$D$3:$D$500)</f>
        <v>Jun-Sen G</v>
      </c>
      <c r="F37" s="75">
        <v>0.00014594907407407409</v>
      </c>
      <c r="G37" s="8">
        <f t="shared" si="2"/>
        <v>3</v>
      </c>
      <c r="H37" s="7"/>
      <c r="J37" s="2"/>
    </row>
    <row r="38" spans="1:10" ht="14.25">
      <c r="A38" s="144">
        <v>5</v>
      </c>
      <c r="B38" s="56" t="s">
        <v>139</v>
      </c>
      <c r="C38" s="57" t="str">
        <f>LOOKUP($B38,Umeldungen!$A$3:$I$500,Umeldungen!$B$3:$B$500)</f>
        <v>Karier, Charel</v>
      </c>
      <c r="D38" s="57" t="str">
        <f>LOOKUP($B38,Umeldungen!$A$3:$I$500,Umeldungen!$C$3:$C$500)</f>
        <v>LCE</v>
      </c>
      <c r="E38" s="57" t="str">
        <f>LOOKUP($B38,Umeldungen!$A$3:$I$500,Umeldungen!$D$3:$D$500)</f>
        <v>Jun-Sen G</v>
      </c>
      <c r="F38" s="75">
        <v>0.0001568287037037037</v>
      </c>
      <c r="G38" s="8">
        <f t="shared" si="2"/>
        <v>4</v>
      </c>
      <c r="H38" s="7"/>
      <c r="J38" s="2"/>
    </row>
    <row r="39" spans="1:10" ht="14.25">
      <c r="A39" s="144">
        <v>4</v>
      </c>
      <c r="B39" s="99" t="s">
        <v>172</v>
      </c>
      <c r="C39" s="57" t="str">
        <f>LOOKUP($B39,Umeldungen!$A$3:$I$500,Umeldungen!$B$3:$B$500)</f>
        <v>Van der Ent, Mart</v>
      </c>
      <c r="D39" s="57">
        <f>LOOKUP($B39,Umeldungen!$A$3:$I$500,Umeldungen!$C$3:$C$500)</f>
        <v>0</v>
      </c>
      <c r="E39" s="57" t="str">
        <f>LOOKUP($B39,Umeldungen!$A$3:$I$500,Umeldungen!$D$3:$D$500)</f>
        <v>Jun-Sen G</v>
      </c>
      <c r="F39" s="75">
        <v>0.00015729166666666666</v>
      </c>
      <c r="G39" s="8">
        <f t="shared" si="2"/>
        <v>5</v>
      </c>
      <c r="H39" s="7"/>
      <c r="J39" s="2"/>
    </row>
    <row r="40" spans="1:10" ht="14.25">
      <c r="A40" s="144">
        <v>1</v>
      </c>
      <c r="B40" s="56"/>
      <c r="C40" s="57" t="e">
        <f>LOOKUP($B40,Umeldungen!$A$3:$I$500,Umeldungen!$B$3:$B$500)</f>
        <v>#N/A</v>
      </c>
      <c r="D40" s="57" t="e">
        <f>LOOKUP($B40,Umeldungen!$A$3:$I$500,Umeldungen!$C$3:$C$500)</f>
        <v>#N/A</v>
      </c>
      <c r="E40" s="57" t="e">
        <f>LOOKUP($B40,Umeldungen!$A$3:$I$500,Umeldungen!$D$3:$D$500)</f>
        <v>#N/A</v>
      </c>
      <c r="F40" s="75"/>
      <c r="G40" s="8" t="e">
        <f t="shared" si="2"/>
        <v>#N/A</v>
      </c>
      <c r="H40" s="7"/>
      <c r="J40" s="2"/>
    </row>
    <row r="41" spans="1:10" ht="14.25">
      <c r="A41" s="144">
        <v>7</v>
      </c>
      <c r="B41" s="7"/>
      <c r="C41" s="57"/>
      <c r="D41" s="57"/>
      <c r="E41" s="57"/>
      <c r="F41" s="75"/>
      <c r="G41" s="8"/>
      <c r="H41" s="7"/>
      <c r="J41" s="2"/>
    </row>
    <row r="42" spans="1:10" ht="14.25">
      <c r="A42" s="144">
        <v>8</v>
      </c>
      <c r="B42" s="99"/>
      <c r="C42" s="57"/>
      <c r="D42" s="57"/>
      <c r="E42" s="57"/>
      <c r="F42" s="75"/>
      <c r="G42" s="8"/>
      <c r="H42" s="7"/>
      <c r="J42" s="2"/>
    </row>
    <row r="43" spans="1:10" ht="14.25">
      <c r="A43" s="136"/>
      <c r="B43" s="11"/>
      <c r="G43" s="4"/>
      <c r="J43" s="2"/>
    </row>
    <row r="44" spans="1:10" ht="15" thickBot="1">
      <c r="A44" s="136"/>
      <c r="B44" s="11"/>
      <c r="G44" s="4"/>
      <c r="J44" s="2"/>
    </row>
    <row r="45" spans="1:8" s="4" customFormat="1" ht="15.75" thickBot="1">
      <c r="A45" s="137" t="s">
        <v>0</v>
      </c>
      <c r="B45" s="14" t="s">
        <v>1</v>
      </c>
      <c r="C45" s="14" t="s">
        <v>12</v>
      </c>
      <c r="D45" s="14">
        <v>2</v>
      </c>
      <c r="E45" s="6">
        <v>0.6284722222222222</v>
      </c>
      <c r="F45" s="14"/>
      <c r="G45" s="20" t="s">
        <v>76</v>
      </c>
      <c r="H45" s="22" t="s">
        <v>78</v>
      </c>
    </row>
    <row r="46" spans="1:10" ht="14.25">
      <c r="A46" s="136"/>
      <c r="B46" s="11"/>
      <c r="G46" s="4"/>
      <c r="J46" s="2"/>
    </row>
    <row r="47" spans="1:8" s="4" customFormat="1" ht="14.25">
      <c r="A47" s="132" t="s">
        <v>5</v>
      </c>
      <c r="B47" s="8" t="s">
        <v>2</v>
      </c>
      <c r="C47" s="58" t="s">
        <v>3</v>
      </c>
      <c r="D47" s="8" t="s">
        <v>4</v>
      </c>
      <c r="E47" s="8" t="s">
        <v>16</v>
      </c>
      <c r="F47" s="8" t="s">
        <v>9</v>
      </c>
      <c r="G47" s="8" t="s">
        <v>10</v>
      </c>
      <c r="H47" s="8" t="s">
        <v>11</v>
      </c>
    </row>
    <row r="48" spans="1:10" ht="14.25">
      <c r="A48" s="133">
        <v>1</v>
      </c>
      <c r="B48" s="66"/>
      <c r="C48" s="57"/>
      <c r="D48" s="57"/>
      <c r="E48" s="57"/>
      <c r="F48" s="75"/>
      <c r="G48" s="8"/>
      <c r="H48" s="7"/>
      <c r="J48" s="2"/>
    </row>
    <row r="49" spans="1:10" ht="14.25">
      <c r="A49" s="133">
        <v>5</v>
      </c>
      <c r="B49" s="66"/>
      <c r="C49" s="57" t="e">
        <f>LOOKUP($B49,Umeldungen!$A$3:$I$500,Umeldungen!$B$3:$B$500)</f>
        <v>#N/A</v>
      </c>
      <c r="D49" s="57" t="e">
        <f>LOOKUP($B49,Umeldungen!$A$3:$I$500,Umeldungen!$C$3:$C$500)</f>
        <v>#N/A</v>
      </c>
      <c r="E49" s="57" t="e">
        <f>LOOKUP($B49,Umeldungen!$A$3:$I$500,Umeldungen!$D$3:$D$500)</f>
        <v>#N/A</v>
      </c>
      <c r="F49" s="75"/>
      <c r="G49" s="8" t="e">
        <f>RANK(F49,F$49:F$55,1)</f>
        <v>#N/A</v>
      </c>
      <c r="H49" s="7"/>
      <c r="J49" s="2"/>
    </row>
    <row r="50" spans="1:10" ht="14.25">
      <c r="A50" s="133">
        <v>4</v>
      </c>
      <c r="B50" s="66"/>
      <c r="C50" s="57" t="e">
        <f>LOOKUP($B50,Umeldungen!$A$3:$I$500,Umeldungen!$B$3:$B$500)</f>
        <v>#N/A</v>
      </c>
      <c r="D50" s="57" t="e">
        <f>LOOKUP($B50,Umeldungen!$A$3:$I$500,Umeldungen!$C$3:$C$500)</f>
        <v>#N/A</v>
      </c>
      <c r="E50" s="57" t="e">
        <f>LOOKUP($B50,Umeldungen!$A$3:$I$500,Umeldungen!$D$3:$D$500)</f>
        <v>#N/A</v>
      </c>
      <c r="F50" s="75"/>
      <c r="G50" s="8" t="e">
        <f>RANK(F50,F$49:F$55,1)</f>
        <v>#N/A</v>
      </c>
      <c r="H50" s="7"/>
      <c r="J50" s="2"/>
    </row>
    <row r="51" spans="1:10" ht="14.25">
      <c r="A51" s="133">
        <v>2</v>
      </c>
      <c r="B51" s="66"/>
      <c r="C51" s="57" t="e">
        <f>LOOKUP($B51,Umeldungen!$A$3:$I$500,Umeldungen!$B$3:$B$500)</f>
        <v>#N/A</v>
      </c>
      <c r="D51" s="57" t="e">
        <f>LOOKUP($B51,Umeldungen!$A$3:$I$500,Umeldungen!$C$3:$C$500)</f>
        <v>#N/A</v>
      </c>
      <c r="E51" s="57" t="e">
        <f>LOOKUP($B51,Umeldungen!$A$3:$I$500,Umeldungen!$D$3:$D$500)</f>
        <v>#N/A</v>
      </c>
      <c r="F51" s="75"/>
      <c r="G51" s="8" t="e">
        <f>RANK(F51,F$49:F$55,1)</f>
        <v>#N/A</v>
      </c>
      <c r="H51" s="7"/>
      <c r="J51" s="2"/>
    </row>
    <row r="52" spans="1:10" ht="14.25">
      <c r="A52" s="133">
        <v>6</v>
      </c>
      <c r="B52" s="66"/>
      <c r="C52" s="57" t="e">
        <f>LOOKUP($B52,Umeldungen!$A$3:$I$500,Umeldungen!$B$3:$B$500)</f>
        <v>#N/A</v>
      </c>
      <c r="D52" s="57" t="e">
        <f>LOOKUP($B52,Umeldungen!$A$3:$I$500,Umeldungen!$C$3:$C$500)</f>
        <v>#N/A</v>
      </c>
      <c r="E52" s="57" t="e">
        <f>LOOKUP($B52,Umeldungen!$A$3:$I$500,Umeldungen!$D$3:$D$500)</f>
        <v>#N/A</v>
      </c>
      <c r="F52" s="75"/>
      <c r="G52" s="8" t="e">
        <f>RANK(F52,F$49:F$55,1)</f>
        <v>#N/A</v>
      </c>
      <c r="H52" s="7"/>
      <c r="J52" s="2"/>
    </row>
    <row r="53" spans="1:10" ht="14.25">
      <c r="A53" s="133">
        <v>3</v>
      </c>
      <c r="B53" s="66"/>
      <c r="C53" s="57" t="e">
        <f>LOOKUP($B53,Umeldungen!$A$3:$I$500,Umeldungen!$B$3:$B$500)</f>
        <v>#N/A</v>
      </c>
      <c r="D53" s="57" t="e">
        <f>LOOKUP($B53,Umeldungen!$A$3:$I$500,Umeldungen!$C$3:$C$500)</f>
        <v>#N/A</v>
      </c>
      <c r="E53" s="57" t="e">
        <f>LOOKUP($B53,Umeldungen!$A$3:$I$500,Umeldungen!$D$3:$D$500)</f>
        <v>#N/A</v>
      </c>
      <c r="F53" s="75"/>
      <c r="G53" s="99" t="s">
        <v>79</v>
      </c>
      <c r="H53" s="7"/>
      <c r="J53" s="2"/>
    </row>
    <row r="54" spans="1:10" ht="14.25">
      <c r="A54" s="133">
        <v>7</v>
      </c>
      <c r="B54" s="99"/>
      <c r="C54" s="57"/>
      <c r="D54" s="57"/>
      <c r="E54" s="57"/>
      <c r="F54" s="75"/>
      <c r="G54" s="8"/>
      <c r="H54" s="7"/>
      <c r="J54" s="2"/>
    </row>
    <row r="55" spans="1:10" ht="14.25">
      <c r="A55" s="133">
        <v>8</v>
      </c>
      <c r="B55" s="66"/>
      <c r="C55" s="57"/>
      <c r="D55" s="57"/>
      <c r="E55" s="57"/>
      <c r="F55" s="75"/>
      <c r="G55" s="8"/>
      <c r="H55" s="7"/>
      <c r="J55" s="2"/>
    </row>
    <row r="56" spans="1:6" ht="14.25">
      <c r="A56" s="136"/>
      <c r="B56" s="15"/>
      <c r="D56" s="15"/>
      <c r="E56" s="15"/>
      <c r="F56" s="15"/>
    </row>
    <row r="57" ht="14.25">
      <c r="A57" s="136"/>
    </row>
    <row r="58" spans="1:8" ht="14.25">
      <c r="A58" s="139" t="s">
        <v>0</v>
      </c>
      <c r="B58" s="128" t="s">
        <v>28</v>
      </c>
      <c r="C58" s="128" t="s">
        <v>12</v>
      </c>
      <c r="D58" s="128">
        <v>1</v>
      </c>
      <c r="E58" s="140">
        <v>0.6284722222222222</v>
      </c>
      <c r="F58" s="128"/>
      <c r="G58" s="128"/>
      <c r="H58" s="128"/>
    </row>
    <row r="59" spans="1:8" ht="14.25">
      <c r="A59" s="138" t="s">
        <v>5</v>
      </c>
      <c r="B59" s="128" t="s">
        <v>2</v>
      </c>
      <c r="C59" s="128" t="s">
        <v>3</v>
      </c>
      <c r="D59" s="128" t="s">
        <v>4</v>
      </c>
      <c r="E59" s="128" t="s">
        <v>16</v>
      </c>
      <c r="F59" s="128" t="s">
        <v>9</v>
      </c>
      <c r="G59" s="128" t="s">
        <v>10</v>
      </c>
      <c r="H59" s="128" t="s">
        <v>11</v>
      </c>
    </row>
    <row r="60" spans="1:7" ht="14.25">
      <c r="A60" s="136">
        <v>7</v>
      </c>
      <c r="C60" s="134"/>
      <c r="D60" s="134"/>
      <c r="E60" s="134"/>
      <c r="F60" s="135"/>
      <c r="G60" s="26"/>
    </row>
    <row r="61" spans="1:7" ht="14.25">
      <c r="A61" s="136">
        <v>5</v>
      </c>
      <c r="C61" s="134"/>
      <c r="D61" s="134"/>
      <c r="E61" s="134"/>
      <c r="F61" s="135"/>
      <c r="G61" s="26"/>
    </row>
    <row r="62" spans="1:7" ht="14.25">
      <c r="A62" s="136">
        <v>4</v>
      </c>
      <c r="C62" s="134"/>
      <c r="D62" s="134"/>
      <c r="E62" s="134"/>
      <c r="F62" s="135"/>
      <c r="G62" s="26"/>
    </row>
    <row r="63" spans="1:7" ht="14.25">
      <c r="A63" s="136">
        <v>5</v>
      </c>
      <c r="C63" s="134"/>
      <c r="D63" s="134"/>
      <c r="E63" s="134"/>
      <c r="F63" s="135"/>
      <c r="G63" s="26"/>
    </row>
    <row r="64" spans="1:7" ht="14.25">
      <c r="A64" s="136">
        <v>6</v>
      </c>
      <c r="C64" s="134"/>
      <c r="D64" s="134"/>
      <c r="E64" s="134"/>
      <c r="F64" s="135"/>
      <c r="G64" s="26"/>
    </row>
    <row r="65" spans="1:7" ht="14.25">
      <c r="A65" s="136">
        <v>2</v>
      </c>
      <c r="C65" s="134"/>
      <c r="D65" s="134"/>
      <c r="E65" s="134"/>
      <c r="F65" s="135"/>
      <c r="G65" s="26"/>
    </row>
    <row r="66" spans="1:7" ht="14.25">
      <c r="A66" s="136">
        <v>3</v>
      </c>
      <c r="C66" s="134"/>
      <c r="D66" s="134"/>
      <c r="E66" s="134"/>
      <c r="F66" s="135"/>
      <c r="G66" s="26"/>
    </row>
    <row r="67" spans="1:7" ht="14.25">
      <c r="A67" s="136">
        <v>4</v>
      </c>
      <c r="C67" s="134"/>
      <c r="D67" s="134"/>
      <c r="E67" s="134"/>
      <c r="F67" s="135"/>
      <c r="G67" s="26"/>
    </row>
    <row r="68" spans="1:7" ht="14.25">
      <c r="A68" s="136">
        <v>2</v>
      </c>
      <c r="C68" s="134"/>
      <c r="D68" s="134"/>
      <c r="E68" s="134"/>
      <c r="F68" s="135"/>
      <c r="G68" s="26"/>
    </row>
    <row r="69" spans="1:7" ht="14.25">
      <c r="A69" s="136">
        <v>6</v>
      </c>
      <c r="C69" s="134"/>
      <c r="D69" s="134"/>
      <c r="E69" s="134"/>
      <c r="F69" s="135"/>
      <c r="G69" s="26"/>
    </row>
    <row r="70" spans="1:7" ht="14.25">
      <c r="A70" s="136">
        <v>3</v>
      </c>
      <c r="C70" s="134"/>
      <c r="D70" s="134"/>
      <c r="E70" s="134"/>
      <c r="F70" s="135"/>
      <c r="G70" s="26"/>
    </row>
    <row r="71" spans="3:6" ht="14.25">
      <c r="C71" s="134"/>
      <c r="D71" s="134"/>
      <c r="E71" s="134"/>
      <c r="F71" s="135"/>
    </row>
    <row r="72" spans="3:6" ht="14.25">
      <c r="C72" s="134"/>
      <c r="D72" s="134"/>
      <c r="E72" s="134"/>
      <c r="F72" s="135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fitToWidth="0" horizontalDpi="300" verticalDpi="300" orientation="landscape" paperSize="9" r:id="rId1"/>
  <rowBreaks count="2" manualBreakCount="2">
    <brk id="31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6">
      <selection activeCell="O31" sqref="O31"/>
    </sheetView>
  </sheetViews>
  <sheetFormatPr defaultColWidth="9.140625" defaultRowHeight="15"/>
  <cols>
    <col min="1" max="1" width="10.57421875" style="2" customWidth="1"/>
    <col min="2" max="2" width="20.00390625" style="2" customWidth="1"/>
    <col min="3" max="3" width="25.140625" style="2" customWidth="1"/>
    <col min="4" max="4" width="25.28125" style="2" customWidth="1"/>
    <col min="5" max="5" width="12.00390625" style="2" customWidth="1"/>
    <col min="6" max="8" width="12.00390625" style="2" hidden="1" customWidth="1"/>
    <col min="9" max="9" width="12.00390625" style="2" customWidth="1"/>
    <col min="10" max="10" width="12.57421875" style="4" customWidth="1"/>
    <col min="11" max="11" width="7.00390625" style="2" customWidth="1"/>
    <col min="12" max="12" width="9.140625" style="80" customWidth="1"/>
    <col min="13" max="16384" width="9.140625" style="2" customWidth="1"/>
  </cols>
  <sheetData>
    <row r="1" spans="1:12" s="17" customFormat="1" ht="15">
      <c r="A1" s="16" t="s">
        <v>13</v>
      </c>
      <c r="J1" s="18">
        <v>41388</v>
      </c>
      <c r="L1" s="102"/>
    </row>
    <row r="2" spans="10:12" s="12" customFormat="1" ht="18">
      <c r="J2" s="13"/>
      <c r="L2" s="78"/>
    </row>
    <row r="3" ht="15" thickBot="1"/>
    <row r="4" spans="1:11" ht="15.75" thickBot="1">
      <c r="A4" s="19" t="s">
        <v>0</v>
      </c>
      <c r="B4" s="20" t="s">
        <v>80</v>
      </c>
      <c r="C4" s="20" t="s">
        <v>12</v>
      </c>
      <c r="D4" s="27">
        <v>1</v>
      </c>
      <c r="E4" s="21">
        <v>0.6458333333333334</v>
      </c>
      <c r="F4" s="20"/>
      <c r="G4" s="20"/>
      <c r="H4" s="20"/>
      <c r="I4" s="20"/>
      <c r="J4" s="20"/>
      <c r="K4" s="22"/>
    </row>
    <row r="5" ht="14.25">
      <c r="B5" s="11"/>
    </row>
    <row r="6" spans="1:11" ht="14.25">
      <c r="A6" s="145" t="s">
        <v>5</v>
      </c>
      <c r="B6" s="8" t="s">
        <v>2</v>
      </c>
      <c r="C6" s="58" t="s">
        <v>3</v>
      </c>
      <c r="D6" s="8" t="s">
        <v>4</v>
      </c>
      <c r="E6" s="8" t="s">
        <v>16</v>
      </c>
      <c r="F6" s="10" t="s">
        <v>6</v>
      </c>
      <c r="G6" s="10" t="s">
        <v>8</v>
      </c>
      <c r="H6" s="10" t="s">
        <v>7</v>
      </c>
      <c r="I6" s="8" t="s">
        <v>9</v>
      </c>
      <c r="J6" s="8" t="s">
        <v>10</v>
      </c>
      <c r="K6" s="8" t="s">
        <v>11</v>
      </c>
    </row>
    <row r="7" spans="1:11" ht="14.25">
      <c r="A7" s="144">
        <v>5</v>
      </c>
      <c r="B7" s="56"/>
      <c r="C7" s="57" t="e">
        <f>LOOKUP($B7,Umeldungen!$A$3:$I$500,Umeldungen!$B$3:$B$500)</f>
        <v>#N/A</v>
      </c>
      <c r="D7" s="57" t="e">
        <f>LOOKUP($B7,Umeldungen!$A$3:$I$500,Umeldungen!$C$3:$C$500)</f>
        <v>#N/A</v>
      </c>
      <c r="E7" s="57" t="e">
        <f>LOOKUP($B7,Umeldungen!$A$3:$I$500,Umeldungen!$D$3:$D$500)</f>
        <v>#N/A</v>
      </c>
      <c r="F7" s="57"/>
      <c r="G7" s="57"/>
      <c r="H7" s="57"/>
      <c r="I7" s="98">
        <v>0.0006108796296296297</v>
      </c>
      <c r="J7" s="100">
        <f aca="true" t="shared" si="0" ref="J7:J12">RANK(I7,I$7:I$12,1)</f>
        <v>1</v>
      </c>
      <c r="K7" s="7"/>
    </row>
    <row r="8" spans="1:11" ht="14.25">
      <c r="A8" s="144">
        <v>6</v>
      </c>
      <c r="B8" s="56"/>
      <c r="C8" s="57" t="e">
        <f>LOOKUP($B8,Umeldungen!$A$3:$I$500,Umeldungen!$B$3:$B$500)</f>
        <v>#N/A</v>
      </c>
      <c r="D8" s="57" t="e">
        <f>LOOKUP($B8,Umeldungen!$A$3:$I$500,Umeldungen!$C$3:$C$500)</f>
        <v>#N/A</v>
      </c>
      <c r="E8" s="57" t="e">
        <f>LOOKUP($B8,Umeldungen!$A$3:$I$500,Umeldungen!$D$3:$D$500)</f>
        <v>#N/A</v>
      </c>
      <c r="F8" s="28"/>
      <c r="G8" s="28"/>
      <c r="H8" s="28"/>
      <c r="I8" s="98">
        <v>0.0006717592592592592</v>
      </c>
      <c r="J8" s="100">
        <f t="shared" si="0"/>
        <v>2</v>
      </c>
      <c r="K8" s="7"/>
    </row>
    <row r="9" spans="1:11" ht="14.25">
      <c r="A9" s="144">
        <v>4</v>
      </c>
      <c r="B9" s="56" t="s">
        <v>121</v>
      </c>
      <c r="C9" s="57" t="str">
        <f>LOOKUP($B9,Umeldungen!$A$3:$I$500,Umeldungen!$B$3:$B$500)</f>
        <v>Heinrich, Mike</v>
      </c>
      <c r="D9" s="57">
        <f>LOOKUP($B9,Umeldungen!$A$3:$I$500,Umeldungen!$C$3:$C$500)</f>
        <v>0</v>
      </c>
      <c r="E9" s="57" t="str">
        <f>LOOKUP($B9,Umeldungen!$A$3:$I$500,Umeldungen!$D$3:$D$500)</f>
        <v>Cadets G</v>
      </c>
      <c r="F9" s="28"/>
      <c r="G9" s="28"/>
      <c r="H9" s="28"/>
      <c r="I9" s="98">
        <v>0.0006765046296296297</v>
      </c>
      <c r="J9" s="100">
        <f t="shared" si="0"/>
        <v>3</v>
      </c>
      <c r="K9" s="7"/>
    </row>
    <row r="10" spans="1:11" ht="14.25">
      <c r="A10" s="144">
        <v>2</v>
      </c>
      <c r="B10" s="56" t="s">
        <v>162</v>
      </c>
      <c r="C10" s="57" t="str">
        <f>LOOKUP($B10,Umeldungen!$A$3:$I$500,Umeldungen!$B$3:$B$500)</f>
        <v>Faber, Nicolas</v>
      </c>
      <c r="D10" s="57">
        <f>LOOKUP($B10,Umeldungen!$A$3:$I$500,Umeldungen!$C$3:$C$500)</f>
        <v>0</v>
      </c>
      <c r="E10" s="57" t="str">
        <f>LOOKUP($B10,Umeldungen!$A$3:$I$500,Umeldungen!$D$3:$D$500)</f>
        <v>Cadets G</v>
      </c>
      <c r="F10" s="28"/>
      <c r="G10" s="28"/>
      <c r="H10" s="28"/>
      <c r="I10" s="98">
        <v>0.0008090277777777779</v>
      </c>
      <c r="J10" s="100">
        <f t="shared" si="0"/>
        <v>4</v>
      </c>
      <c r="K10" s="7"/>
    </row>
    <row r="11" spans="1:11" ht="14.25">
      <c r="A11" s="144">
        <v>1</v>
      </c>
      <c r="B11" s="56"/>
      <c r="C11" s="57" t="e">
        <f>LOOKUP($B11,Umeldungen!$A$3:$I$500,Umeldungen!$B$3:$B$500)</f>
        <v>#N/A</v>
      </c>
      <c r="D11" s="57" t="e">
        <f>LOOKUP($B11,Umeldungen!$A$3:$I$500,Umeldungen!$C$3:$C$500)</f>
        <v>#N/A</v>
      </c>
      <c r="E11" s="57" t="e">
        <f>LOOKUP($B11,Umeldungen!$A$3:$I$500,Umeldungen!$D$3:$D$500)</f>
        <v>#N/A</v>
      </c>
      <c r="F11" s="57"/>
      <c r="G11" s="57"/>
      <c r="H11" s="57"/>
      <c r="I11" s="98"/>
      <c r="J11" s="100" t="e">
        <f t="shared" si="0"/>
        <v>#N/A</v>
      </c>
      <c r="K11" s="7"/>
    </row>
    <row r="12" spans="1:12" s="12" customFormat="1" ht="18">
      <c r="A12" s="144">
        <v>3</v>
      </c>
      <c r="B12" s="56" t="s">
        <v>163</v>
      </c>
      <c r="C12" s="57" t="str">
        <f>LOOKUP($B12,Umeldungen!$A$3:$I$500,Umeldungen!$B$3:$B$500)</f>
        <v>Backer, Max</v>
      </c>
      <c r="D12" s="57">
        <f>LOOKUP($B12,Umeldungen!$A$3:$I$500,Umeldungen!$C$3:$C$500)</f>
        <v>0</v>
      </c>
      <c r="E12" s="57" t="str">
        <f>LOOKUP($B12,Umeldungen!$A$3:$I$500,Umeldungen!$D$3:$D$500)</f>
        <v>Cadets G</v>
      </c>
      <c r="F12" s="57"/>
      <c r="G12" s="57"/>
      <c r="H12" s="57"/>
      <c r="I12" s="98"/>
      <c r="J12" s="100" t="e">
        <f t="shared" si="0"/>
        <v>#N/A</v>
      </c>
      <c r="K12" s="7"/>
      <c r="L12" s="78"/>
    </row>
    <row r="13" spans="1:11" ht="15" thickBot="1">
      <c r="A13" s="24"/>
      <c r="B13" s="63"/>
      <c r="C13" s="60"/>
      <c r="D13" s="60"/>
      <c r="E13" s="60"/>
      <c r="F13" s="60"/>
      <c r="G13" s="60"/>
      <c r="H13" s="60"/>
      <c r="I13" s="30"/>
      <c r="J13" s="26"/>
      <c r="K13" s="24"/>
    </row>
    <row r="14" spans="1:11" ht="15.75" thickBot="1">
      <c r="A14" s="19" t="s">
        <v>0</v>
      </c>
      <c r="B14" s="20" t="s">
        <v>80</v>
      </c>
      <c r="C14" s="20" t="s">
        <v>12</v>
      </c>
      <c r="D14" s="27">
        <v>2</v>
      </c>
      <c r="E14" s="21">
        <v>0.6458333333333334</v>
      </c>
      <c r="F14" s="21"/>
      <c r="G14" s="21"/>
      <c r="H14" s="21"/>
      <c r="I14" s="20"/>
      <c r="J14" s="20"/>
      <c r="K14" s="22"/>
    </row>
    <row r="15" spans="1:11" ht="14.25">
      <c r="A15" s="24"/>
      <c r="B15" s="25"/>
      <c r="C15" s="24"/>
      <c r="D15" s="24"/>
      <c r="E15" s="24"/>
      <c r="F15" s="24"/>
      <c r="G15" s="24"/>
      <c r="H15" s="24"/>
      <c r="I15" s="24"/>
      <c r="J15" s="26"/>
      <c r="K15" s="24"/>
    </row>
    <row r="16" spans="1:11" ht="14.25">
      <c r="A16" s="145" t="s">
        <v>5</v>
      </c>
      <c r="B16" s="8" t="s">
        <v>2</v>
      </c>
      <c r="C16" s="58" t="s">
        <v>3</v>
      </c>
      <c r="D16" s="8" t="s">
        <v>4</v>
      </c>
      <c r="E16" s="8" t="s">
        <v>16</v>
      </c>
      <c r="F16" s="10" t="s">
        <v>6</v>
      </c>
      <c r="G16" s="10" t="s">
        <v>8</v>
      </c>
      <c r="H16" s="10" t="s">
        <v>7</v>
      </c>
      <c r="I16" s="8" t="s">
        <v>9</v>
      </c>
      <c r="J16" s="8" t="s">
        <v>10</v>
      </c>
      <c r="K16" s="8" t="s">
        <v>11</v>
      </c>
    </row>
    <row r="17" spans="1:11" ht="14.25">
      <c r="A17" s="144">
        <v>2</v>
      </c>
      <c r="B17" s="56" t="s">
        <v>120</v>
      </c>
      <c r="C17" s="57" t="str">
        <f>LOOKUP($B17,Umeldungen!$A$3:$I$500,Umeldungen!$B$3:$B$500)</f>
        <v>Hilger, Philippe</v>
      </c>
      <c r="D17" s="57" t="str">
        <f>LOOKUP($B17,Umeldungen!$A$3:$I$500,Umeldungen!$C$3:$C$500)</f>
        <v>LGE</v>
      </c>
      <c r="E17" s="57" t="str">
        <f>LOOKUP($B17,Umeldungen!$A$3:$I$500,Umeldungen!$D$3:$D$500)</f>
        <v>Cadets G</v>
      </c>
      <c r="F17" s="57"/>
      <c r="G17" s="57"/>
      <c r="H17" s="57"/>
      <c r="I17" s="75">
        <v>0.0006296296296296296</v>
      </c>
      <c r="J17" s="100">
        <f>RANK(I17,I$17:I$21,1)</f>
        <v>1</v>
      </c>
      <c r="K17" s="7"/>
    </row>
    <row r="18" spans="1:11" ht="14.25">
      <c r="A18" s="144">
        <v>5</v>
      </c>
      <c r="B18" s="56" t="s">
        <v>125</v>
      </c>
      <c r="C18" s="57" t="str">
        <f>LOOKUP($B18,Umeldungen!$A$3:$I$500,Umeldungen!$B$3:$B$500)</f>
        <v>Schmiz, Jo</v>
      </c>
      <c r="D18" s="57" t="str">
        <f>LOOKUP($B18,Umeldungen!$A$3:$I$500,Umeldungen!$C$3:$C$500)</f>
        <v>LCE</v>
      </c>
      <c r="E18" s="57" t="str">
        <f>LOOKUP($B18,Umeldungen!$A$3:$I$500,Umeldungen!$D$3:$D$500)</f>
        <v>Cadets G</v>
      </c>
      <c r="F18" s="57"/>
      <c r="G18" s="57"/>
      <c r="H18" s="57"/>
      <c r="I18" s="75">
        <v>0.0006622685185185185</v>
      </c>
      <c r="J18" s="100">
        <f>RANK(I18,I$17:I$21,1)</f>
        <v>2</v>
      </c>
      <c r="K18" s="7"/>
    </row>
    <row r="19" spans="1:11" ht="14.25">
      <c r="A19" s="144">
        <v>4</v>
      </c>
      <c r="B19" s="56" t="s">
        <v>114</v>
      </c>
      <c r="C19" s="57" t="str">
        <f>LOOKUP($B19,Umeldungen!$A$3:$I$500,Umeldungen!$B$3:$B$500)</f>
        <v>Felgen, Olivier</v>
      </c>
      <c r="D19" s="57">
        <f>LOOKUP($B19,Umeldungen!$A$3:$I$500,Umeldungen!$C$3:$C$500)</f>
        <v>0</v>
      </c>
      <c r="E19" s="57" t="str">
        <f>LOOKUP($B19,Umeldungen!$A$3:$I$500,Umeldungen!$D$3:$D$500)</f>
        <v>Cadets G</v>
      </c>
      <c r="F19" s="57"/>
      <c r="G19" s="57"/>
      <c r="H19" s="57"/>
      <c r="I19" s="75">
        <v>0.0006925925925925926</v>
      </c>
      <c r="J19" s="100">
        <f>RANK(I19,I$17:I$21,1)</f>
        <v>3</v>
      </c>
      <c r="K19" s="7"/>
    </row>
    <row r="20" spans="1:11" ht="14.25">
      <c r="A20" s="144">
        <v>1</v>
      </c>
      <c r="B20" s="56"/>
      <c r="C20" s="57" t="e">
        <f>LOOKUP($B20,Umeldungen!$A$3:$I$500,Umeldungen!$B$3:$B$500)</f>
        <v>#N/A</v>
      </c>
      <c r="D20" s="57" t="e">
        <f>LOOKUP($B20,Umeldungen!$A$3:$I$500,Umeldungen!$C$3:$C$500)</f>
        <v>#N/A</v>
      </c>
      <c r="E20" s="57" t="e">
        <f>LOOKUP($B20,Umeldungen!$A$3:$I$500,Umeldungen!$D$3:$D$500)</f>
        <v>#N/A</v>
      </c>
      <c r="F20" s="28"/>
      <c r="G20" s="28"/>
      <c r="H20" s="28"/>
      <c r="I20" s="75"/>
      <c r="J20" s="100" t="e">
        <f>RANK(I20,I$17:I$21,1)</f>
        <v>#N/A</v>
      </c>
      <c r="K20" s="7"/>
    </row>
    <row r="21" spans="1:11" ht="14.25">
      <c r="A21" s="144">
        <v>3</v>
      </c>
      <c r="B21" s="56" t="s">
        <v>123</v>
      </c>
      <c r="C21" s="57" t="str">
        <f>LOOKUP($B21,Umeldungen!$A$3:$I$500,Umeldungen!$B$3:$B$500)</f>
        <v>Gorges, Olivier</v>
      </c>
      <c r="D21" s="57">
        <f>LOOKUP($B21,Umeldungen!$A$3:$I$500,Umeldungen!$C$3:$C$500)</f>
        <v>0</v>
      </c>
      <c r="E21" s="57" t="str">
        <f>LOOKUP($B21,Umeldungen!$A$3:$I$500,Umeldungen!$D$3:$D$500)</f>
        <v>Cadets G</v>
      </c>
      <c r="F21" s="28"/>
      <c r="G21" s="28"/>
      <c r="H21" s="28"/>
      <c r="I21" s="75"/>
      <c r="J21" s="100" t="e">
        <f>RANK(I21,I$17:I$21,1)</f>
        <v>#N/A</v>
      </c>
      <c r="K21" s="7"/>
    </row>
    <row r="22" spans="1:11" ht="14.25">
      <c r="A22" s="144">
        <v>6</v>
      </c>
      <c r="B22" s="56"/>
      <c r="C22" s="57"/>
      <c r="D22" s="57"/>
      <c r="E22" s="57"/>
      <c r="F22" s="28"/>
      <c r="G22" s="28"/>
      <c r="H22" s="28"/>
      <c r="I22" s="98"/>
      <c r="J22" s="100"/>
      <c r="K22" s="7"/>
    </row>
    <row r="23" spans="1:11" ht="14.25">
      <c r="A23" s="154"/>
      <c r="B23" s="63"/>
      <c r="C23" s="60"/>
      <c r="D23" s="60"/>
      <c r="E23" s="60"/>
      <c r="F23" s="29"/>
      <c r="G23" s="29"/>
      <c r="H23" s="29"/>
      <c r="I23" s="152"/>
      <c r="J23" s="153"/>
      <c r="K23" s="24"/>
    </row>
    <row r="24" spans="1:11" ht="15" thickBot="1">
      <c r="A24" s="154"/>
      <c r="B24" s="63"/>
      <c r="C24" s="60"/>
      <c r="D24" s="60"/>
      <c r="E24" s="60"/>
      <c r="F24" s="29"/>
      <c r="G24" s="29"/>
      <c r="H24" s="29"/>
      <c r="I24" s="152"/>
      <c r="J24" s="153"/>
      <c r="K24" s="24"/>
    </row>
    <row r="25" spans="1:11" ht="15.75" thickBot="1">
      <c r="A25" s="19" t="s">
        <v>0</v>
      </c>
      <c r="B25" s="20" t="s">
        <v>80</v>
      </c>
      <c r="C25" s="20" t="s">
        <v>189</v>
      </c>
      <c r="D25" s="27"/>
      <c r="E25" s="21">
        <v>0.6458333333333334</v>
      </c>
      <c r="F25" s="20"/>
      <c r="G25" s="20"/>
      <c r="H25" s="20"/>
      <c r="I25" s="20"/>
      <c r="J25" s="20"/>
      <c r="K25" s="22"/>
    </row>
    <row r="26" ht="14.25">
      <c r="B26" s="11"/>
    </row>
    <row r="27" spans="1:11" ht="14.25">
      <c r="A27" s="145" t="s">
        <v>10</v>
      </c>
      <c r="B27" s="8" t="s">
        <v>2</v>
      </c>
      <c r="C27" s="58" t="s">
        <v>3</v>
      </c>
      <c r="D27" s="8" t="s">
        <v>4</v>
      </c>
      <c r="E27" s="8" t="s">
        <v>16</v>
      </c>
      <c r="F27" s="10" t="s">
        <v>6</v>
      </c>
      <c r="G27" s="10" t="s">
        <v>8</v>
      </c>
      <c r="H27" s="10" t="s">
        <v>7</v>
      </c>
      <c r="I27" s="8" t="s">
        <v>9</v>
      </c>
      <c r="J27" s="8"/>
      <c r="K27" s="8"/>
    </row>
    <row r="28" spans="1:11" ht="14.25">
      <c r="A28" s="144">
        <v>1</v>
      </c>
      <c r="B28" s="56" t="s">
        <v>120</v>
      </c>
      <c r="C28" s="57" t="str">
        <f>LOOKUP($B28,Umeldungen!$A$3:$I$500,Umeldungen!$B$3:$B$500)</f>
        <v>Hilger, Philippe</v>
      </c>
      <c r="D28" s="57" t="str">
        <f>LOOKUP($B28,Umeldungen!$A$3:$I$500,Umeldungen!$C$3:$C$500)</f>
        <v>LGE</v>
      </c>
      <c r="E28" s="57" t="str">
        <f>LOOKUP($B28,Umeldungen!$A$3:$I$500,Umeldungen!$D$3:$D$500)</f>
        <v>Cadets G</v>
      </c>
      <c r="F28" s="57"/>
      <c r="G28" s="57"/>
      <c r="H28" s="57"/>
      <c r="I28" s="75">
        <v>0.0006296296296296296</v>
      </c>
      <c r="J28" s="100"/>
      <c r="K28" s="7"/>
    </row>
    <row r="29" spans="1:11" ht="14.25">
      <c r="A29" s="144">
        <v>2</v>
      </c>
      <c r="B29" s="56" t="s">
        <v>125</v>
      </c>
      <c r="C29" s="57" t="str">
        <f>LOOKUP($B29,Umeldungen!$A$3:$I$500,Umeldungen!$B$3:$B$500)</f>
        <v>Schmiz, Jo</v>
      </c>
      <c r="D29" s="57" t="str">
        <f>LOOKUP($B29,Umeldungen!$A$3:$I$500,Umeldungen!$C$3:$C$500)</f>
        <v>LCE</v>
      </c>
      <c r="E29" s="57" t="str">
        <f>LOOKUP($B29,Umeldungen!$A$3:$I$500,Umeldungen!$D$3:$D$500)</f>
        <v>Cadets G</v>
      </c>
      <c r="F29" s="57"/>
      <c r="G29" s="57"/>
      <c r="H29" s="57"/>
      <c r="I29" s="75">
        <v>0.0006622685185185185</v>
      </c>
      <c r="J29" s="100"/>
      <c r="K29" s="7"/>
    </row>
    <row r="30" spans="1:11" ht="14.25">
      <c r="A30" s="144">
        <v>3</v>
      </c>
      <c r="B30" s="56" t="s">
        <v>121</v>
      </c>
      <c r="C30" s="57" t="str">
        <f>LOOKUP($B30,Umeldungen!$A$3:$I$500,Umeldungen!$B$3:$B$500)</f>
        <v>Heinrich, Mike</v>
      </c>
      <c r="D30" s="57">
        <f>LOOKUP($B30,Umeldungen!$A$3:$I$500,Umeldungen!$C$3:$C$500)</f>
        <v>0</v>
      </c>
      <c r="E30" s="57" t="str">
        <f>LOOKUP($B30,Umeldungen!$A$3:$I$500,Umeldungen!$D$3:$D$500)</f>
        <v>Cadets G</v>
      </c>
      <c r="F30" s="28"/>
      <c r="G30" s="28"/>
      <c r="H30" s="28"/>
      <c r="I30" s="98">
        <v>0.0006765046296296297</v>
      </c>
      <c r="J30" s="100"/>
      <c r="K30" s="7"/>
    </row>
    <row r="31" spans="1:11" ht="14.25">
      <c r="A31" s="144">
        <v>4</v>
      </c>
      <c r="B31" s="56" t="s">
        <v>114</v>
      </c>
      <c r="C31" s="57" t="str">
        <f>LOOKUP($B31,Umeldungen!$A$3:$I$500,Umeldungen!$B$3:$B$500)</f>
        <v>Felgen, Olivier</v>
      </c>
      <c r="D31" s="57">
        <f>LOOKUP($B31,Umeldungen!$A$3:$I$500,Umeldungen!$C$3:$C$500)</f>
        <v>0</v>
      </c>
      <c r="E31" s="57" t="str">
        <f>LOOKUP($B31,Umeldungen!$A$3:$I$500,Umeldungen!$D$3:$D$500)</f>
        <v>Cadets G</v>
      </c>
      <c r="F31" s="57"/>
      <c r="G31" s="57"/>
      <c r="H31" s="57"/>
      <c r="I31" s="75">
        <v>0.0006925925925925926</v>
      </c>
      <c r="J31" s="100"/>
      <c r="K31" s="7"/>
    </row>
    <row r="32" spans="1:11" ht="14.25">
      <c r="A32" s="144">
        <v>5</v>
      </c>
      <c r="B32" s="56" t="s">
        <v>162</v>
      </c>
      <c r="C32" s="57" t="str">
        <f>LOOKUP($B32,Umeldungen!$A$3:$I$500,Umeldungen!$B$3:$B$500)</f>
        <v>Faber, Nicolas</v>
      </c>
      <c r="D32" s="57">
        <f>LOOKUP($B32,Umeldungen!$A$3:$I$500,Umeldungen!$C$3:$C$500)</f>
        <v>0</v>
      </c>
      <c r="E32" s="57" t="str">
        <f>LOOKUP($B32,Umeldungen!$A$3:$I$500,Umeldungen!$D$3:$D$500)</f>
        <v>Cadets G</v>
      </c>
      <c r="F32" s="28"/>
      <c r="G32" s="28"/>
      <c r="H32" s="28"/>
      <c r="I32" s="98">
        <v>0.0008090277777777779</v>
      </c>
      <c r="J32" s="100"/>
      <c r="K32" s="7"/>
    </row>
    <row r="33" spans="1:11" ht="14.25">
      <c r="A33" s="154"/>
      <c r="B33" s="63"/>
      <c r="C33" s="60"/>
      <c r="D33" s="60"/>
      <c r="E33" s="60"/>
      <c r="F33" s="29"/>
      <c r="G33" s="29"/>
      <c r="H33" s="29"/>
      <c r="I33" s="152"/>
      <c r="J33" s="153"/>
      <c r="K33" s="24"/>
    </row>
    <row r="34" spans="1:11" ht="14.25">
      <c r="A34" s="154"/>
      <c r="B34" s="63"/>
      <c r="C34" s="60"/>
      <c r="D34" s="60"/>
      <c r="E34" s="60"/>
      <c r="F34" s="29"/>
      <c r="G34" s="29"/>
      <c r="H34" s="29"/>
      <c r="I34" s="152"/>
      <c r="J34" s="153"/>
      <c r="K34" s="24"/>
    </row>
    <row r="35" spans="1:11" ht="14.25">
      <c r="A35" s="24"/>
      <c r="B35" s="63"/>
      <c r="C35" s="60"/>
      <c r="D35" s="60"/>
      <c r="E35" s="60"/>
      <c r="F35" s="60"/>
      <c r="G35" s="60"/>
      <c r="H35" s="60"/>
      <c r="I35" s="30"/>
      <c r="J35" s="26"/>
      <c r="K35" s="24"/>
    </row>
    <row r="36" spans="1:11" ht="18" thickBot="1">
      <c r="A36" s="12"/>
      <c r="B36" s="12"/>
      <c r="C36" s="12"/>
      <c r="D36" s="12"/>
      <c r="E36" s="12"/>
      <c r="F36" s="12"/>
      <c r="G36" s="12"/>
      <c r="H36" s="12"/>
      <c r="I36" s="12"/>
      <c r="J36" s="13"/>
      <c r="K36" s="12"/>
    </row>
    <row r="37" spans="1:11" ht="15.75" thickBot="1">
      <c r="A37" s="19" t="s">
        <v>0</v>
      </c>
      <c r="B37" s="20" t="s">
        <v>17</v>
      </c>
      <c r="C37" s="20" t="s">
        <v>12</v>
      </c>
      <c r="D37" s="27">
        <v>3</v>
      </c>
      <c r="E37" s="21">
        <v>0.6458333333333334</v>
      </c>
      <c r="F37" s="21"/>
      <c r="G37" s="21"/>
      <c r="H37" s="21"/>
      <c r="I37" s="20"/>
      <c r="J37" s="20"/>
      <c r="K37" s="22"/>
    </row>
    <row r="38" ht="14.25">
      <c r="B38" s="11"/>
    </row>
    <row r="39" spans="1:11" ht="14.25">
      <c r="A39" s="8" t="s">
        <v>5</v>
      </c>
      <c r="B39" s="8" t="s">
        <v>2</v>
      </c>
      <c r="C39" s="58" t="s">
        <v>3</v>
      </c>
      <c r="D39" s="8" t="s">
        <v>4</v>
      </c>
      <c r="E39" s="8" t="s">
        <v>16</v>
      </c>
      <c r="F39" s="10" t="s">
        <v>6</v>
      </c>
      <c r="G39" s="10" t="s">
        <v>8</v>
      </c>
      <c r="H39" s="10" t="s">
        <v>7</v>
      </c>
      <c r="I39" s="8" t="s">
        <v>9</v>
      </c>
      <c r="J39" s="8" t="s">
        <v>10</v>
      </c>
      <c r="K39" s="8" t="s">
        <v>11</v>
      </c>
    </row>
    <row r="40" spans="1:11" ht="14.25">
      <c r="A40" s="7">
        <v>2</v>
      </c>
      <c r="B40" s="56" t="s">
        <v>142</v>
      </c>
      <c r="C40" s="57" t="str">
        <f>LOOKUP($B40,Umeldungen!$A$3:$I$500,Umeldungen!$B$3:$B$500)</f>
        <v>Thon, Armin</v>
      </c>
      <c r="D40" s="57">
        <f>LOOKUP($B40,Umeldungen!$A$3:$I$500,Umeldungen!$C$3:$C$500)</f>
        <v>0</v>
      </c>
      <c r="E40" s="57" t="str">
        <f>LOOKUP($B40,Umeldungen!$A$3:$I$500,Umeldungen!$D$3:$D$500)</f>
        <v>Jun-Sen G</v>
      </c>
      <c r="F40" s="28"/>
      <c r="G40" s="28"/>
      <c r="H40" s="28"/>
      <c r="I40" s="75">
        <v>0.0006108796296296297</v>
      </c>
      <c r="J40" s="8">
        <f aca="true" t="shared" si="1" ref="J40:J45">RANK(I40,I$40:I$45,1)</f>
        <v>1</v>
      </c>
      <c r="K40" s="7"/>
    </row>
    <row r="41" spans="1:11" ht="14.25">
      <c r="A41" s="7">
        <v>3</v>
      </c>
      <c r="B41" s="56" t="s">
        <v>143</v>
      </c>
      <c r="C41" s="57" t="str">
        <f>LOOKUP($B41,Umeldungen!$A$3:$I$500,Umeldungen!$B$3:$B$500)</f>
        <v>Brust, Moris</v>
      </c>
      <c r="D41" s="57">
        <f>LOOKUP($B41,Umeldungen!$A$3:$I$500,Umeldungen!$C$3:$C$500)</f>
        <v>0</v>
      </c>
      <c r="E41" s="57" t="str">
        <f>LOOKUP($B41,Umeldungen!$A$3:$I$500,Umeldungen!$D$3:$D$500)</f>
        <v>Jun-Sen G</v>
      </c>
      <c r="F41" s="28"/>
      <c r="G41" s="28"/>
      <c r="H41" s="28"/>
      <c r="I41" s="75">
        <v>0.0006717592592592592</v>
      </c>
      <c r="J41" s="8">
        <f t="shared" si="1"/>
        <v>2</v>
      </c>
      <c r="K41" s="7"/>
    </row>
    <row r="42" spans="1:11" ht="14.25">
      <c r="A42" s="7">
        <v>1</v>
      </c>
      <c r="B42" s="56"/>
      <c r="C42" s="57" t="e">
        <f>LOOKUP($B42,Umeldungen!$A$3:$I$500,Umeldungen!$B$3:$B$500)</f>
        <v>#N/A</v>
      </c>
      <c r="D42" s="57" t="e">
        <f>LOOKUP($B42,Umeldungen!$A$3:$I$500,Umeldungen!$C$3:$C$500)</f>
        <v>#N/A</v>
      </c>
      <c r="E42" s="57" t="e">
        <f>LOOKUP($B42,Umeldungen!$A$3:$I$500,Umeldungen!$D$3:$D$500)</f>
        <v>#N/A</v>
      </c>
      <c r="F42" s="57"/>
      <c r="G42" s="57"/>
      <c r="H42" s="57"/>
      <c r="I42" s="75"/>
      <c r="J42" s="8" t="e">
        <f t="shared" si="1"/>
        <v>#N/A</v>
      </c>
      <c r="K42" s="7"/>
    </row>
    <row r="43" spans="1:11" ht="14.25">
      <c r="A43" s="7">
        <v>4</v>
      </c>
      <c r="B43" s="56"/>
      <c r="C43" s="57" t="e">
        <f>LOOKUP($B43,Umeldungen!$A$3:$I$500,Umeldungen!$B$3:$B$500)</f>
        <v>#N/A</v>
      </c>
      <c r="D43" s="57" t="e">
        <f>LOOKUP($B43,Umeldungen!$A$3:$I$500,Umeldungen!$C$3:$C$500)</f>
        <v>#N/A</v>
      </c>
      <c r="E43" s="57" t="e">
        <f>LOOKUP($B43,Umeldungen!$A$3:$I$500,Umeldungen!$D$3:$D$500)</f>
        <v>#N/A</v>
      </c>
      <c r="F43" s="57"/>
      <c r="G43" s="57"/>
      <c r="H43" s="57"/>
      <c r="I43" s="75"/>
      <c r="J43" s="8" t="e">
        <f t="shared" si="1"/>
        <v>#N/A</v>
      </c>
      <c r="K43" s="7"/>
    </row>
    <row r="44" spans="1:11" ht="14.25">
      <c r="A44" s="7">
        <v>5</v>
      </c>
      <c r="B44" s="56"/>
      <c r="C44" s="57" t="e">
        <f>LOOKUP($B44,Umeldungen!$A$3:$I$500,Umeldungen!$B$3:$B$500)</f>
        <v>#N/A</v>
      </c>
      <c r="D44" s="57" t="e">
        <f>LOOKUP($B44,Umeldungen!$A$3:$I$500,Umeldungen!$C$3:$C$500)</f>
        <v>#N/A</v>
      </c>
      <c r="E44" s="57" t="e">
        <f>LOOKUP($B44,Umeldungen!$A$3:$I$500,Umeldungen!$D$3:$D$500)</f>
        <v>#N/A</v>
      </c>
      <c r="F44" s="57"/>
      <c r="G44" s="57"/>
      <c r="H44" s="57"/>
      <c r="I44" s="75"/>
      <c r="J44" s="8" t="e">
        <f t="shared" si="1"/>
        <v>#N/A</v>
      </c>
      <c r="K44" s="7"/>
    </row>
    <row r="45" spans="1:11" ht="14.25">
      <c r="A45" s="7">
        <v>6</v>
      </c>
      <c r="B45" s="56"/>
      <c r="C45" s="57" t="e">
        <f>LOOKUP($B45,Umeldungen!$A$3:$I$500,Umeldungen!$B$3:$B$500)</f>
        <v>#N/A</v>
      </c>
      <c r="D45" s="57" t="e">
        <f>LOOKUP($B45,Umeldungen!$A$3:$I$500,Umeldungen!$C$3:$C$500)</f>
        <v>#N/A</v>
      </c>
      <c r="E45" s="57" t="e">
        <f>LOOKUP($B45,Umeldungen!$A$3:$I$500,Umeldungen!$D$3:$D$500)</f>
        <v>#N/A</v>
      </c>
      <c r="F45" s="28"/>
      <c r="G45" s="28"/>
      <c r="H45" s="28"/>
      <c r="I45" s="75"/>
      <c r="J45" s="8" t="e">
        <f t="shared" si="1"/>
        <v>#N/A</v>
      </c>
      <c r="K45" s="7"/>
    </row>
    <row r="46" spans="2:8" ht="14.25">
      <c r="B46" s="15"/>
      <c r="E46" s="15"/>
      <c r="F46" s="15"/>
      <c r="G46" s="15"/>
      <c r="H46" s="15"/>
    </row>
    <row r="47" spans="2:8" ht="14.25">
      <c r="B47" s="15"/>
      <c r="E47" s="15"/>
      <c r="F47" s="15"/>
      <c r="G47" s="15"/>
      <c r="H47" s="15"/>
    </row>
    <row r="48" ht="14.25">
      <c r="B48" s="15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fitToWidth="0" fitToHeight="1" horizontalDpi="300" verticalDpi="300" orientation="landscape" paperSize="9" scale="7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6">
      <selection activeCell="D46" sqref="D46"/>
    </sheetView>
  </sheetViews>
  <sheetFormatPr defaultColWidth="9.140625" defaultRowHeight="15"/>
  <cols>
    <col min="1" max="1" width="11.28125" style="2" customWidth="1"/>
    <col min="2" max="2" width="25.57421875" style="2" customWidth="1"/>
    <col min="3" max="3" width="25.140625" style="2" customWidth="1"/>
    <col min="4" max="4" width="16.57421875" style="2" customWidth="1"/>
    <col min="5" max="5" width="15.140625" style="2" customWidth="1"/>
    <col min="6" max="8" width="11.00390625" style="2" hidden="1" customWidth="1"/>
    <col min="9" max="9" width="12.00390625" style="2" customWidth="1"/>
    <col min="10" max="10" width="12.28125" style="4" customWidth="1"/>
    <col min="11" max="11" width="9.140625" style="2" customWidth="1"/>
    <col min="12" max="12" width="15.140625" style="24" customWidth="1"/>
    <col min="13" max="16384" width="9.140625" style="2" customWidth="1"/>
  </cols>
  <sheetData>
    <row r="1" spans="1:12" s="17" customFormat="1" ht="15">
      <c r="A1" s="16" t="s">
        <v>13</v>
      </c>
      <c r="J1" s="18">
        <v>41388</v>
      </c>
      <c r="L1" s="67"/>
    </row>
    <row r="2" spans="10:12" s="12" customFormat="1" ht="18">
      <c r="J2" s="13"/>
      <c r="L2" s="68"/>
    </row>
    <row r="3" spans="3:12" ht="15" thickBot="1">
      <c r="C3" s="11"/>
      <c r="D3" s="11"/>
      <c r="I3" s="3"/>
      <c r="L3" s="71"/>
    </row>
    <row r="4" spans="1:11" ht="15.75" thickBot="1">
      <c r="A4" s="19" t="s">
        <v>0</v>
      </c>
      <c r="B4" s="20" t="s">
        <v>176</v>
      </c>
      <c r="C4" s="20" t="s">
        <v>12</v>
      </c>
      <c r="D4" s="27">
        <v>1</v>
      </c>
      <c r="E4" s="21">
        <v>0.6631944444444444</v>
      </c>
      <c r="F4" s="21"/>
      <c r="G4" s="21"/>
      <c r="H4" s="21"/>
      <c r="I4" s="20"/>
      <c r="J4" s="20"/>
      <c r="K4" s="22"/>
    </row>
    <row r="5" ht="14.25">
      <c r="B5" s="11"/>
    </row>
    <row r="6" spans="1:12" s="23" customFormat="1" ht="15">
      <c r="A6" s="8" t="s">
        <v>5</v>
      </c>
      <c r="B6" s="8" t="s">
        <v>2</v>
      </c>
      <c r="C6" s="58" t="s">
        <v>3</v>
      </c>
      <c r="D6" s="8" t="s">
        <v>4</v>
      </c>
      <c r="E6" s="8" t="s">
        <v>16</v>
      </c>
      <c r="F6" s="69" t="s">
        <v>6</v>
      </c>
      <c r="G6" s="59" t="s">
        <v>8</v>
      </c>
      <c r="H6" s="59" t="s">
        <v>7</v>
      </c>
      <c r="I6" s="8" t="s">
        <v>9</v>
      </c>
      <c r="J6" s="8" t="s">
        <v>10</v>
      </c>
      <c r="K6" s="8" t="s">
        <v>11</v>
      </c>
      <c r="L6" s="64"/>
    </row>
    <row r="7" spans="1:12" s="4" customFormat="1" ht="14.25">
      <c r="A7" s="7"/>
      <c r="B7" s="56" t="s">
        <v>165</v>
      </c>
      <c r="C7" s="57" t="str">
        <f>LOOKUP($B7,Umeldungen!$A$3:$I$500,Umeldungen!$B$3:$B$500)</f>
        <v>Aymen, Djazouli</v>
      </c>
      <c r="D7" s="57">
        <f>LOOKUP($B7,Umeldungen!$A$3:$I$500,Umeldungen!$C$3:$C$500)</f>
        <v>0</v>
      </c>
      <c r="E7" s="57" t="str">
        <f>LOOKUP($B7,Umeldungen!$A$3:$I$500,Umeldungen!$D$3:$D$500)</f>
        <v>Cadets G</v>
      </c>
      <c r="F7" s="142"/>
      <c r="G7" s="28"/>
      <c r="H7" s="28"/>
      <c r="I7" s="75">
        <v>0.0014634259259259262</v>
      </c>
      <c r="J7" s="8">
        <f aca="true" t="shared" si="0" ref="J7:J15">RANK(I7,I$7:I$28,1)</f>
        <v>2</v>
      </c>
      <c r="K7" s="7"/>
      <c r="L7" s="70"/>
    </row>
    <row r="8" spans="1:12" ht="14.25">
      <c r="A8" s="7"/>
      <c r="B8" s="56" t="s">
        <v>190</v>
      </c>
      <c r="C8" s="57" t="str">
        <f>LOOKUP($B8,Umeldungen!$A$3:$I$500,Umeldungen!$B$3:$B$500)</f>
        <v>Bruck, Jeremy</v>
      </c>
      <c r="D8" s="57">
        <f>LOOKUP($B8,Umeldungen!$A$3:$I$500,Umeldungen!$C$3:$C$500)</f>
        <v>0</v>
      </c>
      <c r="E8" s="57" t="str">
        <f>LOOKUP($B8,Umeldungen!$A$3:$I$500,Umeldungen!$D$3:$D$500)</f>
        <v>Cadets G</v>
      </c>
      <c r="F8" s="77"/>
      <c r="G8" s="57"/>
      <c r="H8" s="57"/>
      <c r="I8" s="98">
        <v>0.0014725694444444445</v>
      </c>
      <c r="J8" s="8">
        <f t="shared" si="0"/>
        <v>3</v>
      </c>
      <c r="K8" s="7"/>
      <c r="L8" s="71"/>
    </row>
    <row r="9" spans="1:12" ht="14.25">
      <c r="A9" s="7"/>
      <c r="B9" s="56" t="s">
        <v>167</v>
      </c>
      <c r="C9" s="57" t="str">
        <f>LOOKUP($B9,Umeldungen!$A$3:$I$500,Umeldungen!$B$3:$B$500)</f>
        <v>Kieffer, Thierry</v>
      </c>
      <c r="D9" s="57">
        <f>LOOKUP($B9,Umeldungen!$A$3:$I$500,Umeldungen!$C$3:$C$500)</f>
        <v>0</v>
      </c>
      <c r="E9" s="57" t="str">
        <f>LOOKUP($B9,Umeldungen!$A$3:$I$500,Umeldungen!$D$3:$D$500)</f>
        <v>Cadets G</v>
      </c>
      <c r="F9" s="142"/>
      <c r="G9" s="28"/>
      <c r="H9" s="28"/>
      <c r="I9" s="75">
        <v>0.0015142361111111112</v>
      </c>
      <c r="J9" s="8">
        <f t="shared" si="0"/>
        <v>5</v>
      </c>
      <c r="K9" s="7"/>
      <c r="L9" s="71"/>
    </row>
    <row r="10" spans="1:12" ht="14.25">
      <c r="A10" s="7"/>
      <c r="B10" s="56" t="s">
        <v>174</v>
      </c>
      <c r="C10" s="57" t="str">
        <f>LOOKUP($B10,Umeldungen!$A$3:$I$500,Umeldungen!$B$3:$B$500)</f>
        <v>Rafdy, Ryan</v>
      </c>
      <c r="D10" s="57">
        <f>LOOKUP($B10,Umeldungen!$A$3:$I$500,Umeldungen!$C$3:$C$500)</f>
        <v>0</v>
      </c>
      <c r="E10" s="57" t="str">
        <f>LOOKUP($B10,Umeldungen!$A$3:$I$500,Umeldungen!$D$3:$D$500)</f>
        <v>Cadets G</v>
      </c>
      <c r="F10" s="57"/>
      <c r="G10" s="57"/>
      <c r="H10" s="57"/>
      <c r="I10" s="75">
        <v>0.0016109953703703705</v>
      </c>
      <c r="J10" s="8">
        <f t="shared" si="0"/>
        <v>7</v>
      </c>
      <c r="K10" s="7"/>
      <c r="L10" s="71"/>
    </row>
    <row r="11" spans="1:12" ht="14.25">
      <c r="A11" s="7"/>
      <c r="B11" s="56" t="s">
        <v>175</v>
      </c>
      <c r="C11" s="57" t="str">
        <f>LOOKUP($B11,Umeldungen!$A$3:$I$500,Umeldungen!$B$3:$B$500)</f>
        <v>Habets, Damien</v>
      </c>
      <c r="D11" s="57">
        <f>LOOKUP($B11,Umeldungen!$A$3:$I$500,Umeldungen!$C$3:$C$500)</f>
        <v>0</v>
      </c>
      <c r="E11" s="57" t="str">
        <f>LOOKUP($B11,Umeldungen!$A$3:$I$500,Umeldungen!$D$3:$D$500)</f>
        <v>Cadets G</v>
      </c>
      <c r="F11" s="57"/>
      <c r="G11" s="57"/>
      <c r="H11" s="57"/>
      <c r="I11" s="75">
        <v>0.0016422453703703703</v>
      </c>
      <c r="J11" s="8">
        <f t="shared" si="0"/>
        <v>8</v>
      </c>
      <c r="K11" s="7"/>
      <c r="L11" s="71"/>
    </row>
    <row r="12" spans="1:12" ht="14.25">
      <c r="A12" s="7"/>
      <c r="B12" s="56" t="s">
        <v>130</v>
      </c>
      <c r="C12" s="57" t="str">
        <f>LOOKUP($B12,Umeldungen!$A$3:$I$500,Umeldungen!$B$3:$B$500)</f>
        <v>Ernzer, Jacques</v>
      </c>
      <c r="D12" s="57" t="str">
        <f>LOOKUP($B12,Umeldungen!$A$3:$I$500,Umeldungen!$C$3:$C$500)</f>
        <v>LCE</v>
      </c>
      <c r="E12" s="57" t="str">
        <f>LOOKUP($B12,Umeldungen!$A$3:$I$500,Umeldungen!$D$3:$D$500)</f>
        <v>Cadets G</v>
      </c>
      <c r="F12" s="57"/>
      <c r="G12" s="57"/>
      <c r="H12" s="57"/>
      <c r="I12" s="75">
        <v>0.0017765046296296296</v>
      </c>
      <c r="J12" s="8">
        <f t="shared" si="0"/>
        <v>10</v>
      </c>
      <c r="K12" s="7"/>
      <c r="L12" s="71"/>
    </row>
    <row r="13" spans="1:12" ht="14.25">
      <c r="A13" s="7"/>
      <c r="B13" s="56" t="s">
        <v>164</v>
      </c>
      <c r="C13" s="57" t="str">
        <f>LOOKUP($B13,Umeldungen!$A$3:$I$500,Umeldungen!$B$3:$B$500)</f>
        <v>Grevis, Lukas</v>
      </c>
      <c r="D13" s="57">
        <f>LOOKUP($B13,Umeldungen!$A$3:$I$500,Umeldungen!$C$3:$C$500)</f>
        <v>0</v>
      </c>
      <c r="E13" s="57" t="str">
        <f>LOOKUP($B13,Umeldungen!$A$3:$I$500,Umeldungen!$D$3:$D$500)</f>
        <v>Cadets G</v>
      </c>
      <c r="F13" s="28"/>
      <c r="G13" s="28"/>
      <c r="H13" s="28"/>
      <c r="I13" s="75">
        <v>0.0017769675925925924</v>
      </c>
      <c r="J13" s="8">
        <f t="shared" si="0"/>
        <v>11</v>
      </c>
      <c r="K13" s="7"/>
      <c r="L13" s="71"/>
    </row>
    <row r="14" spans="1:12" ht="14.25">
      <c r="A14" s="7"/>
      <c r="B14" s="56" t="s">
        <v>129</v>
      </c>
      <c r="C14" s="57" t="str">
        <f>LOOKUP($B14,Umeldungen!$A$3:$I$500,Umeldungen!$B$3:$B$500)</f>
        <v>Thill, Nicolas</v>
      </c>
      <c r="D14" s="57">
        <f>LOOKUP($B14,Umeldungen!$A$3:$I$500,Umeldungen!$C$3:$C$500)</f>
        <v>0</v>
      </c>
      <c r="E14" s="57" t="str">
        <f>LOOKUP($B14,Umeldungen!$A$3:$I$500,Umeldungen!$D$3:$D$500)</f>
        <v>Cadets G</v>
      </c>
      <c r="F14" s="57"/>
      <c r="G14" s="57"/>
      <c r="H14" s="57"/>
      <c r="I14" s="98" t="s">
        <v>187</v>
      </c>
      <c r="J14" s="8" t="e">
        <f t="shared" si="0"/>
        <v>#VALUE!</v>
      </c>
      <c r="K14" s="7"/>
      <c r="L14" s="71"/>
    </row>
    <row r="15" spans="1:12" ht="14.25">
      <c r="A15" s="7"/>
      <c r="B15" s="56" t="s">
        <v>123</v>
      </c>
      <c r="C15" s="57" t="str">
        <f>LOOKUP($B15,Umeldungen!$A$3:$I$500,Umeldungen!$B$3:$B$500)</f>
        <v>Gorges, Olivier</v>
      </c>
      <c r="D15" s="57">
        <f>LOOKUP($B15,Umeldungen!$A$3:$I$500,Umeldungen!$C$3:$C$500)</f>
        <v>0</v>
      </c>
      <c r="E15" s="57" t="str">
        <f>LOOKUP($B15,Umeldungen!$A$3:$I$500,Umeldungen!$D$3:$D$500)</f>
        <v>Cadets G</v>
      </c>
      <c r="F15" s="57"/>
      <c r="G15" s="57"/>
      <c r="H15" s="57"/>
      <c r="I15" s="98" t="s">
        <v>187</v>
      </c>
      <c r="J15" s="8" t="e">
        <f t="shared" si="0"/>
        <v>#VALUE!</v>
      </c>
      <c r="K15" s="7"/>
      <c r="L15" s="60"/>
    </row>
    <row r="16" spans="1:12" s="24" customFormat="1" ht="15" thickBot="1">
      <c r="A16" s="146"/>
      <c r="B16" s="147"/>
      <c r="C16" s="148"/>
      <c r="D16" s="148"/>
      <c r="E16" s="148"/>
      <c r="F16" s="149"/>
      <c r="G16" s="149"/>
      <c r="H16" s="149"/>
      <c r="I16" s="150"/>
      <c r="J16" s="151"/>
      <c r="K16" s="146"/>
      <c r="L16" s="60"/>
    </row>
    <row r="17" spans="1:11" ht="15.75" thickBot="1">
      <c r="A17" s="19" t="s">
        <v>0</v>
      </c>
      <c r="B17" s="20" t="s">
        <v>177</v>
      </c>
      <c r="C17" s="20" t="s">
        <v>12</v>
      </c>
      <c r="D17" s="27">
        <v>2</v>
      </c>
      <c r="E17" s="21">
        <v>0.6666666666666666</v>
      </c>
      <c r="F17" s="21"/>
      <c r="G17" s="21"/>
      <c r="H17" s="21"/>
      <c r="I17" s="20"/>
      <c r="J17" s="20"/>
      <c r="K17" s="22"/>
    </row>
    <row r="18" spans="1:11" ht="15">
      <c r="A18" s="64"/>
      <c r="B18" s="64"/>
      <c r="C18" s="64"/>
      <c r="D18" s="65"/>
      <c r="E18" s="155"/>
      <c r="F18" s="155"/>
      <c r="G18" s="155"/>
      <c r="H18" s="155"/>
      <c r="I18" s="64"/>
      <c r="J18" s="64"/>
      <c r="K18" s="64"/>
    </row>
    <row r="19" spans="1:11" ht="14.25">
      <c r="A19" s="8" t="s">
        <v>5</v>
      </c>
      <c r="B19" s="8" t="s">
        <v>2</v>
      </c>
      <c r="C19" s="58" t="s">
        <v>3</v>
      </c>
      <c r="D19" s="8" t="s">
        <v>4</v>
      </c>
      <c r="E19" s="8" t="s">
        <v>16</v>
      </c>
      <c r="F19" s="69" t="s">
        <v>6</v>
      </c>
      <c r="G19" s="59" t="s">
        <v>8</v>
      </c>
      <c r="H19" s="59" t="s">
        <v>7</v>
      </c>
      <c r="I19" s="8" t="s">
        <v>9</v>
      </c>
      <c r="J19" s="8" t="s">
        <v>10</v>
      </c>
      <c r="K19" s="8" t="s">
        <v>11</v>
      </c>
    </row>
    <row r="20" spans="1:12" ht="14.25">
      <c r="A20" s="7"/>
      <c r="B20" s="56" t="s">
        <v>148</v>
      </c>
      <c r="C20" s="57" t="str">
        <f>LOOKUP($B20,Umeldungen!$A$3:$I$500,Umeldungen!$B$3:$B$500)</f>
        <v>Marx, Christian</v>
      </c>
      <c r="D20" s="57" t="str">
        <f>LOOKUP($B20,Umeldungen!$A$3:$I$500,Umeldungen!$C$3:$C$500)</f>
        <v>LGE</v>
      </c>
      <c r="E20" s="57" t="str">
        <f>LOOKUP($B20,Umeldungen!$A$3:$I$500,Umeldungen!$D$3:$D$500)</f>
        <v>Jun-Sen G</v>
      </c>
      <c r="F20" s="28"/>
      <c r="G20" s="28"/>
      <c r="H20" s="28"/>
      <c r="I20" s="75">
        <v>0.001403125</v>
      </c>
      <c r="J20" s="8">
        <f>RANK(I20,I$20:I$28,1)</f>
        <v>1</v>
      </c>
      <c r="K20" s="7"/>
      <c r="L20" s="60"/>
    </row>
    <row r="21" spans="1:12" ht="14.25">
      <c r="A21" s="7"/>
      <c r="B21" s="56" t="s">
        <v>168</v>
      </c>
      <c r="C21" s="57" t="str">
        <f>LOOKUP($B21,Umeldungen!$A$3:$I$500,Umeldungen!$B$3:$B$500)</f>
        <v>Kieffer, Tom</v>
      </c>
      <c r="D21" s="57">
        <f>LOOKUP($B21,Umeldungen!$A$3:$I$500,Umeldungen!$C$3:$C$500)</f>
        <v>0</v>
      </c>
      <c r="E21" s="57" t="str">
        <f>LOOKUP($B21,Umeldungen!$A$3:$I$500,Umeldungen!$D$3:$D$500)</f>
        <v>Jun-Sen G</v>
      </c>
      <c r="F21" s="28"/>
      <c r="G21" s="28"/>
      <c r="H21" s="28"/>
      <c r="I21" s="75">
        <v>0.001475</v>
      </c>
      <c r="J21" s="8">
        <f aca="true" t="shared" si="1" ref="J21:J28">RANK(I21,I$20:I$28,1)</f>
        <v>2</v>
      </c>
      <c r="K21" s="7"/>
      <c r="L21" s="60"/>
    </row>
    <row r="22" spans="1:12" ht="14.25">
      <c r="A22" s="7"/>
      <c r="B22" s="56" t="s">
        <v>150</v>
      </c>
      <c r="C22" s="57" t="str">
        <f>LOOKUP($B22,Umeldungen!$A$3:$I$500,Umeldungen!$B$3:$B$500)</f>
        <v>Simon, Joé</v>
      </c>
      <c r="D22" s="57">
        <f>LOOKUP($B22,Umeldungen!$A$3:$I$500,Umeldungen!$C$3:$C$500)</f>
        <v>0</v>
      </c>
      <c r="E22" s="57" t="str">
        <f>LOOKUP($B22,Umeldungen!$A$3:$I$500,Umeldungen!$D$3:$D$500)</f>
        <v>Jun-Sen G</v>
      </c>
      <c r="F22" s="28"/>
      <c r="G22" s="28"/>
      <c r="H22" s="28"/>
      <c r="I22" s="75">
        <v>0.0016056712962962962</v>
      </c>
      <c r="J22" s="8">
        <f t="shared" si="1"/>
        <v>3</v>
      </c>
      <c r="K22" s="7"/>
      <c r="L22" s="60"/>
    </row>
    <row r="23" spans="1:12" ht="14.25">
      <c r="A23" s="7"/>
      <c r="B23" s="56" t="s">
        <v>57</v>
      </c>
      <c r="C23" s="57" t="str">
        <f>LOOKUP($B23,Umeldungen!$A$3:$I$500,Umeldungen!$B$3:$B$500)</f>
        <v>Amaro, Daniel</v>
      </c>
      <c r="D23" s="57">
        <f>LOOKUP($B23,Umeldungen!$A$3:$I$500,Umeldungen!$C$3:$C$500)</f>
        <v>0</v>
      </c>
      <c r="E23" s="57" t="str">
        <f>LOOKUP($B23,Umeldungen!$A$3:$I$500,Umeldungen!$D$3:$D$500)</f>
        <v>Jun-Sen G</v>
      </c>
      <c r="F23" s="28"/>
      <c r="G23" s="28"/>
      <c r="H23" s="28"/>
      <c r="I23" s="75">
        <v>0.0017209490740740742</v>
      </c>
      <c r="J23" s="8">
        <f t="shared" si="1"/>
        <v>4</v>
      </c>
      <c r="K23" s="7"/>
      <c r="L23" s="60"/>
    </row>
    <row r="24" spans="1:12" ht="14.25">
      <c r="A24" s="7"/>
      <c r="B24" s="56" t="s">
        <v>146</v>
      </c>
      <c r="C24" s="57" t="str">
        <f>LOOKUP($B24,Umeldungen!$A$3:$I$500,Umeldungen!$B$3:$B$500)</f>
        <v>Gomes, Jorge</v>
      </c>
      <c r="D24" s="57">
        <f>LOOKUP($B24,Umeldungen!$A$3:$I$500,Umeldungen!$C$3:$C$500)</f>
        <v>0</v>
      </c>
      <c r="E24" s="57" t="str">
        <f>LOOKUP($B24,Umeldungen!$A$3:$I$500,Umeldungen!$D$3:$D$500)</f>
        <v>Jun-Sen G</v>
      </c>
      <c r="F24" s="28"/>
      <c r="G24" s="28"/>
      <c r="H24" s="28"/>
      <c r="I24" s="75">
        <v>0.001821990740740741</v>
      </c>
      <c r="J24" s="8">
        <f t="shared" si="1"/>
        <v>5</v>
      </c>
      <c r="K24" s="7"/>
      <c r="L24" s="60"/>
    </row>
    <row r="25" spans="1:12" ht="14.25">
      <c r="A25" s="7"/>
      <c r="B25" s="56" t="s">
        <v>143</v>
      </c>
      <c r="C25" s="57" t="str">
        <f>LOOKUP($B25,Umeldungen!$A$3:$I$500,Umeldungen!$B$3:$B$500)</f>
        <v>Brust, Moris</v>
      </c>
      <c r="D25" s="57">
        <f>LOOKUP($B25,Umeldungen!$A$3:$I$500,Umeldungen!$C$3:$C$500)</f>
        <v>0</v>
      </c>
      <c r="E25" s="57" t="str">
        <f>LOOKUP($B25,Umeldungen!$A$3:$I$500,Umeldungen!$D$3:$D$500)</f>
        <v>Jun-Sen G</v>
      </c>
      <c r="F25" s="28"/>
      <c r="G25" s="28"/>
      <c r="H25" s="28"/>
      <c r="I25" s="98" t="s">
        <v>192</v>
      </c>
      <c r="J25" s="8" t="e">
        <f t="shared" si="1"/>
        <v>#VALUE!</v>
      </c>
      <c r="K25" s="7"/>
      <c r="L25" s="60"/>
    </row>
    <row r="26" spans="1:12" ht="14.25">
      <c r="A26" s="7"/>
      <c r="B26" s="56" t="s">
        <v>142</v>
      </c>
      <c r="C26" s="57" t="str">
        <f>LOOKUP($B26,Umeldungen!$A$3:$I$500,Umeldungen!$B$3:$B$500)</f>
        <v>Thon, Armin</v>
      </c>
      <c r="D26" s="57">
        <f>LOOKUP($B26,Umeldungen!$A$3:$I$500,Umeldungen!$C$3:$C$500)</f>
        <v>0</v>
      </c>
      <c r="E26" s="57" t="str">
        <f>LOOKUP($B26,Umeldungen!$A$3:$I$500,Umeldungen!$D$3:$D$500)</f>
        <v>Jun-Sen G</v>
      </c>
      <c r="F26" s="28"/>
      <c r="G26" s="28"/>
      <c r="H26" s="28"/>
      <c r="I26" s="98" t="s">
        <v>187</v>
      </c>
      <c r="J26" s="8" t="e">
        <f t="shared" si="1"/>
        <v>#VALUE!</v>
      </c>
      <c r="K26" s="7"/>
      <c r="L26" s="60"/>
    </row>
    <row r="27" spans="1:12" ht="14.25">
      <c r="A27" s="7"/>
      <c r="B27" s="56"/>
      <c r="C27" s="57" t="e">
        <f>LOOKUP($B27,Umeldungen!$A$3:$I$500,Umeldungen!$B$3:$B$500)</f>
        <v>#N/A</v>
      </c>
      <c r="D27" s="57" t="e">
        <f>LOOKUP($B27,Umeldungen!$A$3:$I$500,Umeldungen!$C$3:$C$500)</f>
        <v>#N/A</v>
      </c>
      <c r="E27" s="57" t="e">
        <f>LOOKUP($B27,Umeldungen!$A$3:$I$500,Umeldungen!$D$3:$D$500)</f>
        <v>#N/A</v>
      </c>
      <c r="F27" s="57"/>
      <c r="G27" s="57"/>
      <c r="H27" s="57"/>
      <c r="I27" s="75"/>
      <c r="J27" s="8" t="e">
        <f t="shared" si="1"/>
        <v>#N/A</v>
      </c>
      <c r="K27" s="7"/>
      <c r="L27" s="60"/>
    </row>
    <row r="28" spans="1:12" ht="14.25">
      <c r="A28" s="76"/>
      <c r="B28" s="56"/>
      <c r="C28" s="57" t="e">
        <f>LOOKUP($B28,Umeldungen!$A$3:$I$500,Umeldungen!$B$3:$B$500)</f>
        <v>#N/A</v>
      </c>
      <c r="D28" s="57" t="e">
        <f>LOOKUP($B28,Umeldungen!$A$3:$I$500,Umeldungen!$C$3:$C$500)</f>
        <v>#N/A</v>
      </c>
      <c r="E28" s="57" t="e">
        <f>LOOKUP($B28,Umeldungen!$A$3:$I$500,Umeldungen!$D$3:$D$500)</f>
        <v>#N/A</v>
      </c>
      <c r="F28" s="57"/>
      <c r="G28" s="57"/>
      <c r="H28" s="57"/>
      <c r="I28" s="75"/>
      <c r="J28" s="8" t="e">
        <f t="shared" si="1"/>
        <v>#N/A</v>
      </c>
      <c r="K28" s="7"/>
      <c r="L28" s="60"/>
    </row>
    <row r="29" spans="1:11" ht="18" thickBot="1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</row>
    <row r="30" spans="1:11" ht="15.75" thickBot="1">
      <c r="A30" s="19" t="s">
        <v>0</v>
      </c>
      <c r="B30" s="20" t="s">
        <v>18</v>
      </c>
      <c r="C30" s="20" t="s">
        <v>12</v>
      </c>
      <c r="D30" s="27">
        <v>1</v>
      </c>
      <c r="E30" s="21">
        <v>0.6736111111111112</v>
      </c>
      <c r="F30" s="21"/>
      <c r="G30" s="21"/>
      <c r="H30" s="21"/>
      <c r="I30" s="20"/>
      <c r="J30" s="20"/>
      <c r="K30" s="22"/>
    </row>
    <row r="31" ht="14.25">
      <c r="B31" s="11"/>
    </row>
    <row r="32" spans="1:12" s="4" customFormat="1" ht="14.25">
      <c r="A32" s="8" t="s">
        <v>5</v>
      </c>
      <c r="B32" s="8" t="s">
        <v>2</v>
      </c>
      <c r="C32" s="58" t="s">
        <v>3</v>
      </c>
      <c r="D32" s="8" t="s">
        <v>4</v>
      </c>
      <c r="E32" s="8" t="s">
        <v>16</v>
      </c>
      <c r="F32" s="69" t="s">
        <v>6</v>
      </c>
      <c r="G32" s="59" t="s">
        <v>8</v>
      </c>
      <c r="H32" s="59" t="s">
        <v>7</v>
      </c>
      <c r="I32" s="8" t="s">
        <v>9</v>
      </c>
      <c r="J32" s="8" t="s">
        <v>10</v>
      </c>
      <c r="K32" s="8" t="s">
        <v>11</v>
      </c>
      <c r="L32" s="26"/>
    </row>
    <row r="33" spans="1:11" ht="14.25">
      <c r="A33" s="7"/>
      <c r="B33" s="56" t="s">
        <v>101</v>
      </c>
      <c r="C33" s="57" t="str">
        <f>LOOKUP($B33,Umeldungen!$A$3:$I$500,Umeldungen!$B$3:$B$500)</f>
        <v>Warnier, Eric</v>
      </c>
      <c r="D33" s="57" t="str">
        <f>LOOKUP($B33,Umeldungen!$A$3:$I$500,Umeldungen!$C$3:$C$500)</f>
        <v>LGE</v>
      </c>
      <c r="E33" s="57" t="str">
        <f>LOOKUP($B33,Umeldungen!$A$3:$I$500,Umeldungen!$D$3:$D$500)</f>
        <v>Minimes G</v>
      </c>
      <c r="F33" s="77"/>
      <c r="G33" s="57"/>
      <c r="H33" s="57"/>
      <c r="I33" s="75">
        <v>0.002086111111111111</v>
      </c>
      <c r="J33" s="8">
        <f aca="true" t="shared" si="2" ref="J33:J42">RANK(I33,I$33:I$42,1)</f>
        <v>1</v>
      </c>
      <c r="K33" s="7"/>
    </row>
    <row r="34" spans="1:11" ht="14.25">
      <c r="A34" s="7"/>
      <c r="B34" s="56" t="s">
        <v>103</v>
      </c>
      <c r="C34" s="57" t="str">
        <f>LOOKUP($B34,Umeldungen!$A$3:$I$500,Umeldungen!$B$3:$B$500)</f>
        <v>Thull, Tim</v>
      </c>
      <c r="D34" s="57">
        <f>LOOKUP($B34,Umeldungen!$A$3:$I$500,Umeldungen!$C$3:$C$500)</f>
        <v>0</v>
      </c>
      <c r="E34" s="57" t="str">
        <f>LOOKUP($B34,Umeldungen!$A$3:$I$500,Umeldungen!$D$3:$D$500)</f>
        <v>Minimes G</v>
      </c>
      <c r="F34" s="77"/>
      <c r="G34" s="57"/>
      <c r="H34" s="57"/>
      <c r="I34" s="75">
        <v>0.002088888888888889</v>
      </c>
      <c r="J34" s="8">
        <f t="shared" si="2"/>
        <v>2</v>
      </c>
      <c r="K34" s="7"/>
    </row>
    <row r="35" spans="1:11" ht="14.25">
      <c r="A35" s="7"/>
      <c r="B35" s="56" t="s">
        <v>171</v>
      </c>
      <c r="C35" s="57" t="str">
        <f>LOOKUP($B35,Umeldungen!$A$3:$I$500,Umeldungen!$B$3:$B$500)</f>
        <v>Schmitz, Eric</v>
      </c>
      <c r="D35" s="57">
        <f>LOOKUP($B35,Umeldungen!$A$3:$I$500,Umeldungen!$C$3:$C$500)</f>
        <v>0</v>
      </c>
      <c r="E35" s="57" t="str">
        <f>LOOKUP($B35,Umeldungen!$A$3:$I$500,Umeldungen!$D$3:$D$500)</f>
        <v>Minimes G</v>
      </c>
      <c r="F35" s="142"/>
      <c r="G35" s="28"/>
      <c r="H35" s="28"/>
      <c r="I35" s="75">
        <v>0.002237962962962963</v>
      </c>
      <c r="J35" s="8">
        <f t="shared" si="2"/>
        <v>3</v>
      </c>
      <c r="K35" s="7"/>
    </row>
    <row r="36" spans="1:11" ht="14.25">
      <c r="A36" s="7"/>
      <c r="B36" s="56" t="s">
        <v>92</v>
      </c>
      <c r="C36" s="57" t="str">
        <f>LOOKUP($B36,Umeldungen!$A$3:$I$500,Umeldungen!$B$3:$B$500)</f>
        <v>Brust, Julien</v>
      </c>
      <c r="D36" s="57">
        <f>LOOKUP($B36,Umeldungen!$A$3:$I$500,Umeldungen!$C$3:$C$500)</f>
        <v>0</v>
      </c>
      <c r="E36" s="57" t="str">
        <f>LOOKUP($B36,Umeldungen!$A$3:$I$500,Umeldungen!$D$3:$D$500)</f>
        <v>Minimes G</v>
      </c>
      <c r="F36" s="142"/>
      <c r="G36" s="28"/>
      <c r="H36" s="28"/>
      <c r="I36" s="75">
        <v>0.002326041666666667</v>
      </c>
      <c r="J36" s="8">
        <f t="shared" si="2"/>
        <v>4</v>
      </c>
      <c r="K36" s="7"/>
    </row>
    <row r="37" spans="1:11" ht="14.25">
      <c r="A37" s="7"/>
      <c r="B37" s="56" t="s">
        <v>160</v>
      </c>
      <c r="C37" s="57" t="str">
        <f>LOOKUP($B37,Umeldungen!$A$3:$I$500,Umeldungen!$B$3:$B$500)</f>
        <v>Worku, Abel</v>
      </c>
      <c r="D37" s="57">
        <f>LOOKUP($B37,Umeldungen!$A$3:$I$500,Umeldungen!$C$3:$C$500)</f>
        <v>0</v>
      </c>
      <c r="E37" s="57" t="str">
        <f>LOOKUP($B37,Umeldungen!$A$3:$I$500,Umeldungen!$D$3:$D$500)</f>
        <v>Minimes G</v>
      </c>
      <c r="F37" s="28"/>
      <c r="G37" s="28"/>
      <c r="H37" s="28"/>
      <c r="I37" s="98" t="s">
        <v>187</v>
      </c>
      <c r="J37" s="8" t="e">
        <f t="shared" si="2"/>
        <v>#VALUE!</v>
      </c>
      <c r="K37" s="7"/>
    </row>
    <row r="38" spans="1:11" ht="14.25">
      <c r="A38" s="7"/>
      <c r="B38" s="56" t="s">
        <v>98</v>
      </c>
      <c r="C38" s="57" t="str">
        <f>LOOKUP($B38,Umeldungen!$A$3:$I$500,Umeldungen!$B$3:$B$500)</f>
        <v>Tousch, Laurent</v>
      </c>
      <c r="D38" s="57">
        <f>LOOKUP($B38,Umeldungen!$A$3:$I$500,Umeldungen!$C$3:$C$500)</f>
        <v>0</v>
      </c>
      <c r="E38" s="57" t="str">
        <f>LOOKUP($B38,Umeldungen!$A$3:$I$500,Umeldungen!$D$3:$D$500)</f>
        <v>Minimes G</v>
      </c>
      <c r="F38" s="57"/>
      <c r="G38" s="57"/>
      <c r="H38" s="57"/>
      <c r="I38" s="98" t="s">
        <v>187</v>
      </c>
      <c r="J38" s="8" t="e">
        <f t="shared" si="2"/>
        <v>#VALUE!</v>
      </c>
      <c r="K38" s="7"/>
    </row>
    <row r="39" spans="1:11" ht="14.25">
      <c r="A39" s="7"/>
      <c r="B39" s="56" t="s">
        <v>99</v>
      </c>
      <c r="C39" s="57" t="str">
        <f>LOOKUP($B39,Umeldungen!$A$3:$I$500,Umeldungen!$B$3:$B$500)</f>
        <v>Neu, Diego</v>
      </c>
      <c r="D39" s="57">
        <f>LOOKUP($B39,Umeldungen!$A$3:$I$500,Umeldungen!$C$3:$C$500)</f>
        <v>0</v>
      </c>
      <c r="E39" s="57" t="str">
        <f>LOOKUP($B39,Umeldungen!$A$3:$I$500,Umeldungen!$D$3:$D$500)</f>
        <v>Minimes G</v>
      </c>
      <c r="F39" s="57"/>
      <c r="G39" s="57"/>
      <c r="H39" s="57"/>
      <c r="I39" s="98" t="s">
        <v>187</v>
      </c>
      <c r="J39" s="8" t="e">
        <f t="shared" si="2"/>
        <v>#VALUE!</v>
      </c>
      <c r="K39" s="7"/>
    </row>
    <row r="40" spans="1:11" ht="14.25">
      <c r="A40" s="7"/>
      <c r="B40" s="56" t="s">
        <v>96</v>
      </c>
      <c r="C40" s="57" t="str">
        <f>LOOKUP($B40,Umeldungen!$A$3:$I$500,Umeldungen!$B$3:$B$500)</f>
        <v>Schmitz, Felix</v>
      </c>
      <c r="D40" s="57">
        <f>LOOKUP($B40,Umeldungen!$A$3:$I$500,Umeldungen!$C$3:$C$500)</f>
        <v>0</v>
      </c>
      <c r="E40" s="57" t="str">
        <f>LOOKUP($B40,Umeldungen!$A$3:$I$500,Umeldungen!$D$3:$D$500)</f>
        <v>Minimes G</v>
      </c>
      <c r="F40" s="57"/>
      <c r="G40" s="57"/>
      <c r="H40" s="57"/>
      <c r="I40" s="98" t="s">
        <v>187</v>
      </c>
      <c r="J40" s="8" t="e">
        <f t="shared" si="2"/>
        <v>#VALUE!</v>
      </c>
      <c r="K40" s="7"/>
    </row>
    <row r="41" spans="1:11" ht="14.25">
      <c r="A41" s="7"/>
      <c r="B41" s="56"/>
      <c r="C41" s="57" t="e">
        <f>LOOKUP($B41,Umeldungen!$A$3:$I$500,Umeldungen!$B$3:$B$500)</f>
        <v>#N/A</v>
      </c>
      <c r="D41" s="57" t="e">
        <f>LOOKUP($B41,Umeldungen!$A$3:$I$500,Umeldungen!$C$3:$C$500)</f>
        <v>#N/A</v>
      </c>
      <c r="E41" s="57" t="e">
        <f>LOOKUP($B41,Umeldungen!$A$3:$I$500,Umeldungen!$D$3:$D$500)</f>
        <v>#N/A</v>
      </c>
      <c r="F41" s="28"/>
      <c r="G41" s="28"/>
      <c r="H41" s="28"/>
      <c r="I41" s="75"/>
      <c r="J41" s="8" t="e">
        <f t="shared" si="2"/>
        <v>#N/A</v>
      </c>
      <c r="K41" s="7"/>
    </row>
    <row r="42" spans="1:11" ht="14.25">
      <c r="A42" s="7"/>
      <c r="B42" s="56"/>
      <c r="C42" s="57" t="e">
        <f>LOOKUP($B42,Umeldungen!$A$3:$I$500,Umeldungen!$B$3:$B$500)</f>
        <v>#N/A</v>
      </c>
      <c r="D42" s="57" t="e">
        <f>LOOKUP($B42,Umeldungen!$A$3:$I$500,Umeldungen!$C$3:$C$500)</f>
        <v>#N/A</v>
      </c>
      <c r="E42" s="57" t="e">
        <f>LOOKUP($B42,Umeldungen!$A$3:$I$500,Umeldungen!$D$3:$D$500)</f>
        <v>#N/A</v>
      </c>
      <c r="F42" s="57"/>
      <c r="G42" s="57"/>
      <c r="H42" s="57"/>
      <c r="I42" s="75"/>
      <c r="J42" s="8" t="e">
        <f t="shared" si="2"/>
        <v>#N/A</v>
      </c>
      <c r="K42" s="7"/>
    </row>
    <row r="43" ht="14.25">
      <c r="B43" s="15"/>
    </row>
    <row r="44" spans="2:8" ht="14.25">
      <c r="B44" s="15"/>
      <c r="E44" s="15"/>
      <c r="F44" s="15"/>
      <c r="G44" s="15"/>
      <c r="H44" s="15"/>
    </row>
    <row r="45" ht="14.25">
      <c r="B45" s="15"/>
    </row>
    <row r="46" spans="2:8" ht="14.25">
      <c r="B46" s="15"/>
      <c r="E46" s="15"/>
      <c r="F46" s="15"/>
      <c r="G46" s="15"/>
      <c r="H46" s="15"/>
    </row>
    <row r="47" spans="2:8" ht="14.25">
      <c r="B47" s="15"/>
      <c r="E47" s="15"/>
      <c r="F47" s="15"/>
      <c r="G47" s="15"/>
      <c r="H47" s="15"/>
    </row>
    <row r="48" spans="2:8" ht="14.25">
      <c r="B48" s="15"/>
      <c r="E48" s="15"/>
      <c r="F48" s="15"/>
      <c r="G48" s="15"/>
      <c r="H48" s="15"/>
    </row>
    <row r="49" spans="2:8" ht="14.25">
      <c r="B49" s="15"/>
      <c r="E49" s="15"/>
      <c r="F49" s="15"/>
      <c r="G49" s="15"/>
      <c r="H49" s="15"/>
    </row>
    <row r="50" spans="2:8" ht="14.25">
      <c r="B50" s="15"/>
      <c r="E50" s="15"/>
      <c r="F50" s="15"/>
      <c r="G50" s="15"/>
      <c r="H50" s="15"/>
    </row>
    <row r="51" spans="2:8" ht="14.25">
      <c r="B51" s="15"/>
      <c r="E51" s="15"/>
      <c r="F51" s="15"/>
      <c r="G51" s="15"/>
      <c r="H51" s="15"/>
    </row>
    <row r="52" spans="2:8" ht="14.25">
      <c r="B52" s="15"/>
      <c r="E52" s="15"/>
      <c r="F52" s="15"/>
      <c r="G52" s="15"/>
      <c r="H52" s="15"/>
    </row>
    <row r="53" spans="2:8" ht="14.25">
      <c r="B53" s="15"/>
      <c r="E53" s="15"/>
      <c r="F53" s="15"/>
      <c r="G53" s="15"/>
      <c r="H53" s="15"/>
    </row>
    <row r="54" spans="2:8" ht="14.25">
      <c r="B54" s="15"/>
      <c r="E54" s="15"/>
      <c r="F54" s="15"/>
      <c r="G54" s="15"/>
      <c r="H54" s="15"/>
    </row>
    <row r="55" spans="2:8" ht="14.25">
      <c r="B55" s="15"/>
      <c r="E55" s="15"/>
      <c r="F55" s="15"/>
      <c r="G55" s="15"/>
      <c r="H55" s="15"/>
    </row>
    <row r="56" spans="2:8" ht="14.25">
      <c r="B56" s="15"/>
      <c r="E56" s="15"/>
      <c r="F56" s="15"/>
      <c r="G56" s="15"/>
      <c r="H56" s="15"/>
    </row>
    <row r="57" spans="2:8" ht="14.25">
      <c r="B57" s="15"/>
      <c r="E57" s="15"/>
      <c r="F57" s="15"/>
      <c r="G57" s="15"/>
      <c r="H57" s="15"/>
    </row>
    <row r="58" spans="2:8" ht="14.25">
      <c r="B58" s="15"/>
      <c r="E58" s="15"/>
      <c r="F58" s="15"/>
      <c r="G58" s="15"/>
      <c r="H58" s="15"/>
    </row>
    <row r="59" spans="2:8" ht="14.25">
      <c r="B59" s="15"/>
      <c r="E59" s="15"/>
      <c r="F59" s="15"/>
      <c r="G59" s="15"/>
      <c r="H59" s="15"/>
    </row>
    <row r="60" spans="2:8" ht="14.25">
      <c r="B60" s="15"/>
      <c r="E60" s="15"/>
      <c r="F60" s="15"/>
      <c r="G60" s="15"/>
      <c r="H60" s="15"/>
    </row>
    <row r="61" spans="2:8" ht="14.25">
      <c r="B61" s="15"/>
      <c r="E61" s="15"/>
      <c r="F61" s="15"/>
      <c r="G61" s="15"/>
      <c r="H61" s="15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  <rowBreaks count="2" manualBreakCount="2">
    <brk id="16" max="255" man="1"/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3" sqref="A3:P14"/>
    </sheetView>
  </sheetViews>
  <sheetFormatPr defaultColWidth="9.140625" defaultRowHeight="15"/>
  <cols>
    <col min="1" max="1" width="9.140625" style="0" customWidth="1"/>
    <col min="2" max="2" width="14.00390625" style="0" customWidth="1"/>
    <col min="3" max="3" width="25.140625" style="0" customWidth="1"/>
    <col min="4" max="4" width="16.57421875" style="0" customWidth="1"/>
    <col min="5" max="5" width="12.7109375" style="0" customWidth="1"/>
    <col min="6" max="13" width="5.00390625" style="0" customWidth="1"/>
    <col min="14" max="14" width="6.57421875" style="0" customWidth="1"/>
    <col min="15" max="15" width="12.57421875" style="0" customWidth="1"/>
    <col min="16" max="16" width="7.7109375" style="0" customWidth="1"/>
  </cols>
  <sheetData>
    <row r="1" spans="1:15" s="17" customFormat="1" ht="15">
      <c r="A1" s="16" t="s">
        <v>13</v>
      </c>
      <c r="O1" s="18">
        <v>41388</v>
      </c>
    </row>
    <row r="2" s="12" customFormat="1" ht="18" thickBot="1">
      <c r="O2" s="13"/>
    </row>
    <row r="3" spans="1:16" s="23" customFormat="1" ht="15.75" thickBot="1">
      <c r="A3" s="19" t="s">
        <v>19</v>
      </c>
      <c r="B3" s="27" t="s">
        <v>20</v>
      </c>
      <c r="C3" s="31"/>
      <c r="D3" s="31" t="s">
        <v>12</v>
      </c>
      <c r="E3" s="27">
        <v>1</v>
      </c>
      <c r="F3" s="20"/>
      <c r="G3" s="20"/>
      <c r="H3" s="20"/>
      <c r="I3" s="20"/>
      <c r="J3" s="20"/>
      <c r="K3" s="20"/>
      <c r="L3" s="20"/>
      <c r="M3" s="20"/>
      <c r="N3" s="20"/>
      <c r="O3" s="130"/>
      <c r="P3" s="22"/>
    </row>
    <row r="4" spans="1:16" s="23" customFormat="1" ht="15">
      <c r="A4" s="64"/>
      <c r="B4" s="65"/>
      <c r="C4" s="72"/>
      <c r="D4" s="72"/>
      <c r="E4" s="65"/>
      <c r="F4" s="64"/>
      <c r="G4" s="64"/>
      <c r="H4" s="64"/>
      <c r="I4" s="64"/>
      <c r="J4" s="64"/>
      <c r="K4" s="64"/>
      <c r="L4" s="64"/>
      <c r="M4" s="64"/>
      <c r="N4" s="64"/>
      <c r="O4" s="143"/>
      <c r="P4" s="64"/>
    </row>
    <row r="5" spans="1:16" s="2" customFormat="1" ht="14.25">
      <c r="A5" s="8" t="s">
        <v>34</v>
      </c>
      <c r="B5" s="56" t="s">
        <v>2</v>
      </c>
      <c r="C5" s="58" t="s">
        <v>3</v>
      </c>
      <c r="D5" s="8" t="s">
        <v>4</v>
      </c>
      <c r="E5" s="8" t="s">
        <v>16</v>
      </c>
      <c r="F5" s="8"/>
      <c r="G5" s="8"/>
      <c r="H5" s="8"/>
      <c r="I5" s="8"/>
      <c r="J5" s="8"/>
      <c r="K5" s="8"/>
      <c r="L5" s="8"/>
      <c r="M5" s="8"/>
      <c r="N5" s="8" t="s">
        <v>21</v>
      </c>
      <c r="O5" s="8" t="s">
        <v>10</v>
      </c>
      <c r="P5" s="8" t="s">
        <v>11</v>
      </c>
    </row>
    <row r="6" spans="1:16" s="2" customFormat="1" ht="14.25">
      <c r="A6" s="7"/>
      <c r="B6" s="56" t="s">
        <v>185</v>
      </c>
      <c r="C6" s="57" t="str">
        <f>LOOKUP($B6,Umeldungen!$A$3:$I$500,Umeldungen!$B$3:$B$500)</f>
        <v>Liefgen, Sven</v>
      </c>
      <c r="D6" s="57">
        <f>LOOKUP($B6,Umeldungen!$A$3:$I$500,Umeldungen!$C$3:$C$500)</f>
        <v>0</v>
      </c>
      <c r="E6" s="57" t="str">
        <f>LOOKUP($B6,Umeldungen!$A$3:$I$500,Umeldungen!$D$3:$D$500)</f>
        <v>Jun-Sen G</v>
      </c>
      <c r="F6" s="7"/>
      <c r="G6" s="7"/>
      <c r="H6" s="7"/>
      <c r="I6" s="7"/>
      <c r="J6" s="7"/>
      <c r="K6" s="7"/>
      <c r="L6" s="7"/>
      <c r="M6" s="7"/>
      <c r="N6" s="101">
        <v>1.93</v>
      </c>
      <c r="O6" s="8">
        <f>RANK(N6,N$6:N$10,0)</f>
        <v>1</v>
      </c>
      <c r="P6" s="7"/>
    </row>
    <row r="7" spans="1:16" s="2" customFormat="1" ht="14.25">
      <c r="A7" s="7"/>
      <c r="B7" s="56" t="s">
        <v>52</v>
      </c>
      <c r="C7" s="57" t="str">
        <f>LOOKUP($B7,Umeldungen!$A$3:$I$500,Umeldungen!$B$3:$B$500)</f>
        <v>Kiffer, Ben</v>
      </c>
      <c r="D7" s="57">
        <f>LOOKUP($B7,Umeldungen!$A$3:$I$500,Umeldungen!$C$3:$C$500)</f>
        <v>0</v>
      </c>
      <c r="E7" s="57" t="str">
        <f>LOOKUP($B7,Umeldungen!$A$3:$I$500,Umeldungen!$D$3:$D$500)</f>
        <v>Jun-Sen G</v>
      </c>
      <c r="F7" s="7"/>
      <c r="G7" s="7"/>
      <c r="H7" s="7"/>
      <c r="I7" s="7"/>
      <c r="J7" s="7"/>
      <c r="K7" s="7"/>
      <c r="L7" s="7"/>
      <c r="M7" s="7"/>
      <c r="N7" s="101">
        <v>1.9</v>
      </c>
      <c r="O7" s="8">
        <f>RANK(N7,N$6:N$10,0)</f>
        <v>2</v>
      </c>
      <c r="P7" s="7"/>
    </row>
    <row r="8" spans="1:16" s="2" customFormat="1" ht="14.25">
      <c r="A8" s="8"/>
      <c r="B8" s="56" t="s">
        <v>152</v>
      </c>
      <c r="C8" s="57" t="str">
        <f>LOOKUP($B8,Umeldungen!$A$3:$I$500,Umeldungen!$B$3:$B$500)</f>
        <v>Bebon, Quentin</v>
      </c>
      <c r="D8" s="57">
        <f>LOOKUP($B8,Umeldungen!$A$3:$I$500,Umeldungen!$C$3:$C$500)</f>
        <v>0</v>
      </c>
      <c r="E8" s="57" t="str">
        <f>LOOKUP($B8,Umeldungen!$A$3:$I$500,Umeldungen!$D$3:$D$500)</f>
        <v>Jun-Sen G</v>
      </c>
      <c r="F8" s="8"/>
      <c r="G8" s="8"/>
      <c r="H8" s="8"/>
      <c r="I8" s="8"/>
      <c r="J8" s="8"/>
      <c r="K8" s="8"/>
      <c r="L8" s="8"/>
      <c r="M8" s="8"/>
      <c r="N8" s="8">
        <v>1.81</v>
      </c>
      <c r="O8" s="8">
        <f>RANK(N8,N$6:N$10,0)</f>
        <v>3</v>
      </c>
      <c r="P8" s="8"/>
    </row>
    <row r="9" spans="1:16" s="2" customFormat="1" ht="14.25">
      <c r="A9" s="7"/>
      <c r="B9" s="56" t="s">
        <v>134</v>
      </c>
      <c r="C9" s="57" t="str">
        <f>LOOKUP($B9,Umeldungen!$A$3:$I$500,Umeldungen!$B$3:$B$500)</f>
        <v>Auer, Michael</v>
      </c>
      <c r="D9" s="57">
        <f>LOOKUP($B9,Umeldungen!$A$3:$I$500,Umeldungen!$C$3:$C$500)</f>
        <v>0</v>
      </c>
      <c r="E9" s="57" t="str">
        <f>LOOKUP($B9,Umeldungen!$A$3:$I$500,Umeldungen!$D$3:$D$500)</f>
        <v>Jun-Sen G</v>
      </c>
      <c r="F9" s="7"/>
      <c r="G9" s="7"/>
      <c r="H9" s="7"/>
      <c r="I9" s="7"/>
      <c r="J9" s="7"/>
      <c r="K9" s="7"/>
      <c r="L9" s="7"/>
      <c r="M9" s="7"/>
      <c r="N9" s="101">
        <v>1.65</v>
      </c>
      <c r="O9" s="8">
        <f>RANK(N9,N$6:N$10,0)</f>
        <v>4</v>
      </c>
      <c r="P9" s="7"/>
    </row>
    <row r="10" spans="1:16" s="2" customFormat="1" ht="14.25">
      <c r="A10" s="7"/>
      <c r="B10" s="56" t="s">
        <v>139</v>
      </c>
      <c r="C10" s="57" t="str">
        <f>LOOKUP($B10,Umeldungen!$A$3:$I$500,Umeldungen!$B$3:$B$500)</f>
        <v>Karier, Charel</v>
      </c>
      <c r="D10" s="57" t="str">
        <f>LOOKUP($B10,Umeldungen!$A$3:$I$500,Umeldungen!$C$3:$C$500)</f>
        <v>LCE</v>
      </c>
      <c r="E10" s="57" t="str">
        <f>LOOKUP($B10,Umeldungen!$A$3:$I$500,Umeldungen!$D$3:$D$500)</f>
        <v>Jun-Sen G</v>
      </c>
      <c r="F10" s="7"/>
      <c r="G10" s="7"/>
      <c r="H10" s="7"/>
      <c r="I10" s="7"/>
      <c r="J10" s="7"/>
      <c r="K10" s="7"/>
      <c r="L10" s="7"/>
      <c r="M10" s="7"/>
      <c r="N10" s="101">
        <v>0</v>
      </c>
      <c r="O10" s="8">
        <f>RANK(N10,N$6:N$10,0)</f>
        <v>5</v>
      </c>
      <c r="P10" s="7"/>
    </row>
    <row r="11" spans="1:16" s="2" customFormat="1" ht="14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s="2" customFormat="1" ht="14.25">
      <c r="A12" s="7"/>
      <c r="B12" s="56" t="s">
        <v>109</v>
      </c>
      <c r="C12" s="57" t="str">
        <f>LOOKUP($B12,Umeldungen!$A$3:$I$500,Umeldungen!$B$3:$B$500)</f>
        <v>Mond, David</v>
      </c>
      <c r="D12" s="57" t="str">
        <f>LOOKUP($B12,Umeldungen!$A$3:$I$500,Umeldungen!$C$3:$C$500)</f>
        <v>LGE</v>
      </c>
      <c r="E12" s="57" t="str">
        <f>LOOKUP($B12,Umeldungen!$A$3:$I$500,Umeldungen!$D$3:$D$500)</f>
        <v>Cadets G</v>
      </c>
      <c r="F12" s="7"/>
      <c r="G12" s="7"/>
      <c r="H12" s="7"/>
      <c r="I12" s="7"/>
      <c r="J12" s="7"/>
      <c r="K12" s="7"/>
      <c r="L12" s="7"/>
      <c r="M12" s="7"/>
      <c r="N12" s="101">
        <v>1.87</v>
      </c>
      <c r="O12" s="8">
        <f>RANK(N12,N$12:N$14,0)</f>
        <v>1</v>
      </c>
      <c r="P12" s="7"/>
    </row>
    <row r="13" spans="1:16" s="2" customFormat="1" ht="14.25">
      <c r="A13" s="7"/>
      <c r="B13" s="56" t="s">
        <v>174</v>
      </c>
      <c r="C13" s="57" t="str">
        <f>LOOKUP($B13,Umeldungen!$A$3:$I$500,Umeldungen!$B$3:$B$500)</f>
        <v>Rafdy, Ryan</v>
      </c>
      <c r="D13" s="57">
        <f>LOOKUP($B13,Umeldungen!$A$3:$I$500,Umeldungen!$C$3:$C$500)</f>
        <v>0</v>
      </c>
      <c r="E13" s="57" t="str">
        <f>LOOKUP($B13,Umeldungen!$A$3:$I$500,Umeldungen!$D$3:$D$500)</f>
        <v>Cadets G</v>
      </c>
      <c r="F13" s="7"/>
      <c r="G13" s="7"/>
      <c r="H13" s="7"/>
      <c r="I13" s="7"/>
      <c r="J13" s="7"/>
      <c r="K13" s="7"/>
      <c r="L13" s="7"/>
      <c r="M13" s="7"/>
      <c r="N13" s="101">
        <v>1.6</v>
      </c>
      <c r="O13" s="8">
        <f>RANK(N13,N$12:N$14,0)</f>
        <v>2</v>
      </c>
      <c r="P13" s="7"/>
    </row>
    <row r="14" spans="1:16" s="2" customFormat="1" ht="14.25">
      <c r="A14" s="7"/>
      <c r="B14" s="56" t="s">
        <v>120</v>
      </c>
      <c r="C14" s="57" t="str">
        <f>LOOKUP($B14,Umeldungen!$A$3:$I$500,Umeldungen!$B$3:$B$500)</f>
        <v>Hilger, Philippe</v>
      </c>
      <c r="D14" s="57" t="str">
        <f>LOOKUP($B14,Umeldungen!$A$3:$I$500,Umeldungen!$C$3:$C$500)</f>
        <v>LGE</v>
      </c>
      <c r="E14" s="57" t="str">
        <f>LOOKUP($B14,Umeldungen!$A$3:$I$500,Umeldungen!$D$3:$D$500)</f>
        <v>Cadets G</v>
      </c>
      <c r="F14" s="7"/>
      <c r="G14" s="7"/>
      <c r="H14" s="7"/>
      <c r="I14" s="7"/>
      <c r="J14" s="7"/>
      <c r="K14" s="7"/>
      <c r="L14" s="7"/>
      <c r="M14" s="7"/>
      <c r="N14" s="101">
        <v>1.55</v>
      </c>
      <c r="O14" s="8">
        <f>RANK(N14,N$12:N$14,0)</f>
        <v>3</v>
      </c>
      <c r="P14" s="7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24" sqref="P24"/>
    </sheetView>
  </sheetViews>
  <sheetFormatPr defaultColWidth="9.140625" defaultRowHeight="15"/>
  <cols>
    <col min="1" max="1" width="9.140625" style="0" customWidth="1"/>
    <col min="2" max="2" width="14.8515625" style="0" customWidth="1"/>
    <col min="3" max="3" width="28.00390625" style="0" customWidth="1"/>
    <col min="4" max="5" width="25.140625" style="0" customWidth="1"/>
    <col min="6" max="6" width="7.57421875" style="0" customWidth="1"/>
    <col min="7" max="7" width="6.140625" style="0" customWidth="1"/>
    <col min="8" max="8" width="6.421875" style="0" customWidth="1"/>
    <col min="9" max="9" width="12.7109375" style="0" customWidth="1"/>
    <col min="10" max="10" width="7.140625" style="0" customWidth="1"/>
    <col min="11" max="11" width="7.57421875" style="0" customWidth="1"/>
  </cols>
  <sheetData>
    <row r="1" spans="1:9" s="17" customFormat="1" ht="15">
      <c r="A1" s="16" t="s">
        <v>13</v>
      </c>
      <c r="I1" s="18">
        <v>41388</v>
      </c>
    </row>
    <row r="2" s="12" customFormat="1" ht="18" thickBot="1">
      <c r="J2" s="13"/>
    </row>
    <row r="3" spans="1:11" s="23" customFormat="1" ht="15.75" thickBot="1">
      <c r="A3" s="19" t="s">
        <v>19</v>
      </c>
      <c r="B3" s="27" t="s">
        <v>77</v>
      </c>
      <c r="C3" s="20"/>
      <c r="D3" s="31" t="s">
        <v>12</v>
      </c>
      <c r="E3" s="27">
        <v>1</v>
      </c>
      <c r="F3" s="21">
        <v>0.6006944444444444</v>
      </c>
      <c r="G3" s="20"/>
      <c r="H3" s="20"/>
      <c r="I3" s="20"/>
      <c r="J3" s="20"/>
      <c r="K3" s="22"/>
    </row>
    <row r="4" spans="2:10" s="2" customFormat="1" ht="14.25">
      <c r="B4" s="11"/>
      <c r="J4" s="4"/>
    </row>
    <row r="5" spans="1:11" s="4" customFormat="1" ht="14.25">
      <c r="A5" s="132" t="s">
        <v>34</v>
      </c>
      <c r="B5" s="8" t="s">
        <v>2</v>
      </c>
      <c r="C5" s="58" t="s">
        <v>3</v>
      </c>
      <c r="D5" s="8" t="s">
        <v>4</v>
      </c>
      <c r="E5" s="8" t="s">
        <v>16</v>
      </c>
      <c r="F5" s="59" t="s">
        <v>24</v>
      </c>
      <c r="G5" s="59" t="s">
        <v>25</v>
      </c>
      <c r="H5" s="59" t="s">
        <v>26</v>
      </c>
      <c r="I5" s="8" t="s">
        <v>21</v>
      </c>
      <c r="J5" s="8" t="s">
        <v>10</v>
      </c>
      <c r="K5" s="8" t="s">
        <v>11</v>
      </c>
    </row>
    <row r="6" spans="1:11" ht="14.25">
      <c r="A6" s="133">
        <v>22</v>
      </c>
      <c r="B6" s="99" t="s">
        <v>132</v>
      </c>
      <c r="C6" s="57" t="str">
        <f>LOOKUP($B6,Umeldungen!$A$3:$I$500,Umeldungen!$B$3:$B$500)</f>
        <v>Reiser, Georges</v>
      </c>
      <c r="D6" s="57">
        <f>LOOKUP($B6,Umeldungen!$A$3:$I$500,Umeldungen!$C$3:$C$500)</f>
        <v>0</v>
      </c>
      <c r="E6" s="57" t="str">
        <f>LOOKUP($B6,Umeldungen!$A$3:$I$500,Umeldungen!$D$3:$D$500)</f>
        <v>Cadets G</v>
      </c>
      <c r="F6" s="37"/>
      <c r="G6" s="37"/>
      <c r="H6" s="37"/>
      <c r="I6" s="32">
        <v>6.17</v>
      </c>
      <c r="J6" s="8">
        <v>1</v>
      </c>
      <c r="K6" s="7"/>
    </row>
    <row r="7" spans="1:11" ht="14.25">
      <c r="A7" s="133">
        <v>3</v>
      </c>
      <c r="B7" s="56" t="s">
        <v>170</v>
      </c>
      <c r="C7" s="57" t="str">
        <f>LOOKUP($B7,Umeldungen!$A$3:$I$500,Umeldungen!$B$3:$B$500)</f>
        <v>Liefgen, Nils</v>
      </c>
      <c r="D7" s="57">
        <f>LOOKUP($B7,Umeldungen!$A$3:$I$500,Umeldungen!$C$3:$C$500)</f>
        <v>0</v>
      </c>
      <c r="E7" s="57" t="str">
        <f>LOOKUP($B7,Umeldungen!$A$3:$I$500,Umeldungen!$D$3:$D$500)</f>
        <v>Cadets G</v>
      </c>
      <c r="F7" s="37"/>
      <c r="G7" s="37"/>
      <c r="H7" s="37"/>
      <c r="I7" s="32">
        <v>5.65</v>
      </c>
      <c r="J7" s="8">
        <v>2</v>
      </c>
      <c r="K7" s="7"/>
    </row>
    <row r="8" spans="1:11" ht="14.25">
      <c r="A8" s="133">
        <v>20</v>
      </c>
      <c r="B8" s="99" t="s">
        <v>125</v>
      </c>
      <c r="C8" s="57" t="str">
        <f>LOOKUP($B8,Umeldungen!$A$3:$I$500,Umeldungen!$B$3:$B$500)</f>
        <v>Schmiz, Jo</v>
      </c>
      <c r="D8" s="57" t="str">
        <f>LOOKUP($B8,Umeldungen!$A$3:$I$500,Umeldungen!$C$3:$C$500)</f>
        <v>LCE</v>
      </c>
      <c r="E8" s="57" t="str">
        <f>LOOKUP($B8,Umeldungen!$A$3:$I$500,Umeldungen!$D$3:$D$500)</f>
        <v>Cadets G</v>
      </c>
      <c r="F8" s="37"/>
      <c r="G8" s="37"/>
      <c r="H8" s="37"/>
      <c r="I8" s="32">
        <v>5.09</v>
      </c>
      <c r="J8" s="8">
        <v>3</v>
      </c>
      <c r="K8" s="7"/>
    </row>
    <row r="9" spans="1:11" ht="14.25">
      <c r="A9" s="133">
        <v>2</v>
      </c>
      <c r="B9" s="99" t="s">
        <v>121</v>
      </c>
      <c r="C9" s="57" t="str">
        <f>LOOKUP($B9,Umeldungen!$A$3:$I$500,Umeldungen!$B$3:$B$500)</f>
        <v>Heinrich, Mike</v>
      </c>
      <c r="D9" s="57">
        <f>LOOKUP($B9,Umeldungen!$A$3:$I$500,Umeldungen!$C$3:$C$500)</f>
        <v>0</v>
      </c>
      <c r="E9" s="57" t="str">
        <f>LOOKUP($B9,Umeldungen!$A$3:$I$500,Umeldungen!$D$3:$D$500)</f>
        <v>Cadets G</v>
      </c>
      <c r="F9" s="37"/>
      <c r="G9" s="37"/>
      <c r="H9" s="37"/>
      <c r="I9" s="32">
        <v>4.87</v>
      </c>
      <c r="J9" s="8">
        <v>4</v>
      </c>
      <c r="K9" s="7"/>
    </row>
    <row r="10" spans="1:11" ht="14.25">
      <c r="A10" s="133">
        <v>4</v>
      </c>
      <c r="B10" s="56" t="s">
        <v>116</v>
      </c>
      <c r="C10" s="57" t="str">
        <f>LOOKUP($B10,Umeldungen!$A$3:$I$500,Umeldungen!$B$3:$B$500)</f>
        <v>Fisch, Nicolas</v>
      </c>
      <c r="D10" s="57" t="str">
        <f>LOOKUP($B10,Umeldungen!$A$3:$I$500,Umeldungen!$C$3:$C$500)</f>
        <v>LCE</v>
      </c>
      <c r="E10" s="57" t="str">
        <f>LOOKUP($B10,Umeldungen!$A$3:$I$500,Umeldungen!$D$3:$D$500)</f>
        <v>Cadets G</v>
      </c>
      <c r="F10" s="37"/>
      <c r="G10" s="37"/>
      <c r="H10" s="37"/>
      <c r="I10" s="32">
        <v>4.68</v>
      </c>
      <c r="J10" s="8">
        <v>5</v>
      </c>
      <c r="K10" s="7"/>
    </row>
    <row r="11" spans="1:11" ht="14.25">
      <c r="A11" s="133">
        <v>23</v>
      </c>
      <c r="B11" s="99" t="s">
        <v>164</v>
      </c>
      <c r="C11" s="57" t="str">
        <f>LOOKUP($B11,Umeldungen!$A$3:$I$500,Umeldungen!$B$3:$B$500)</f>
        <v>Grevis, Lukas</v>
      </c>
      <c r="D11" s="57">
        <f>LOOKUP($B11,Umeldungen!$A$3:$I$500,Umeldungen!$C$3:$C$500)</f>
        <v>0</v>
      </c>
      <c r="E11" s="57" t="str">
        <f>LOOKUP($B11,Umeldungen!$A$3:$I$500,Umeldungen!$D$3:$D$500)</f>
        <v>Cadets G</v>
      </c>
      <c r="F11" s="37"/>
      <c r="G11" s="37"/>
      <c r="H11" s="37"/>
      <c r="I11" s="32">
        <v>4.63</v>
      </c>
      <c r="J11" s="8">
        <v>6</v>
      </c>
      <c r="K11" s="7"/>
    </row>
    <row r="12" spans="1:11" ht="14.25">
      <c r="A12" s="133"/>
      <c r="B12" s="99" t="s">
        <v>108</v>
      </c>
      <c r="C12" s="57" t="str">
        <f>LOOKUP($B12,Umeldungen!$A$3:$I$500,Umeldungen!$B$3:$B$500)</f>
        <v>Streff, Ben</v>
      </c>
      <c r="D12" s="57">
        <f>LOOKUP($B12,Umeldungen!$A$3:$I$500,Umeldungen!$C$3:$C$500)</f>
        <v>0</v>
      </c>
      <c r="E12" s="57" t="str">
        <f>LOOKUP($B12,Umeldungen!$A$3:$I$500,Umeldungen!$D$3:$D$500)</f>
        <v>Cadets G</v>
      </c>
      <c r="F12" s="37"/>
      <c r="G12" s="37"/>
      <c r="H12" s="37"/>
      <c r="I12" s="101">
        <v>4.57</v>
      </c>
      <c r="J12" s="8">
        <v>7</v>
      </c>
      <c r="K12" s="7"/>
    </row>
    <row r="13" spans="1:11" ht="14.25">
      <c r="A13" s="133">
        <v>21</v>
      </c>
      <c r="B13" s="99" t="s">
        <v>130</v>
      </c>
      <c r="C13" s="57" t="str">
        <f>LOOKUP($B13,Umeldungen!$A$3:$I$500,Umeldungen!$B$3:$B$500)</f>
        <v>Ernzer, Jacques</v>
      </c>
      <c r="D13" s="57" t="str">
        <f>LOOKUP($B13,Umeldungen!$A$3:$I$500,Umeldungen!$C$3:$C$500)</f>
        <v>LCE</v>
      </c>
      <c r="E13" s="57" t="str">
        <f>LOOKUP($B13,Umeldungen!$A$3:$I$500,Umeldungen!$D$3:$D$500)</f>
        <v>Cadets G</v>
      </c>
      <c r="F13" s="37"/>
      <c r="G13" s="37"/>
      <c r="H13" s="37"/>
      <c r="I13" s="32">
        <v>4.54</v>
      </c>
      <c r="J13" s="8">
        <v>8</v>
      </c>
      <c r="K13" s="7"/>
    </row>
    <row r="14" spans="1:11" ht="14.25">
      <c r="A14" s="133">
        <v>14</v>
      </c>
      <c r="B14" s="56" t="s">
        <v>162</v>
      </c>
      <c r="C14" s="57" t="str">
        <f>LOOKUP($B14,Umeldungen!$A$3:$I$500,Umeldungen!$B$3:$B$500)</f>
        <v>Faber, Nicolas</v>
      </c>
      <c r="D14" s="57">
        <f>LOOKUP($B14,Umeldungen!$A$3:$I$500,Umeldungen!$C$3:$C$500)</f>
        <v>0</v>
      </c>
      <c r="E14" s="57" t="str">
        <f>LOOKUP($B14,Umeldungen!$A$3:$I$500,Umeldungen!$D$3:$D$500)</f>
        <v>Cadets G</v>
      </c>
      <c r="F14" s="37"/>
      <c r="G14" s="37"/>
      <c r="H14" s="37"/>
      <c r="I14" s="32">
        <v>3.66</v>
      </c>
      <c r="J14" s="8">
        <v>9</v>
      </c>
      <c r="K14" s="7"/>
    </row>
    <row r="15" spans="1:11" ht="14.25">
      <c r="A15" s="133">
        <v>15</v>
      </c>
      <c r="B15" s="56" t="s">
        <v>161</v>
      </c>
      <c r="C15" s="57" t="str">
        <f>LOOKUP($B15,Umeldungen!$A$3:$I$500,Umeldungen!$B$3:$B$500)</f>
        <v>Genewo, Tom</v>
      </c>
      <c r="D15" s="57">
        <f>LOOKUP($B15,Umeldungen!$A$3:$I$500,Umeldungen!$C$3:$C$500)</f>
        <v>0</v>
      </c>
      <c r="E15" s="57" t="str">
        <f>LOOKUP($B15,Umeldungen!$A$3:$I$500,Umeldungen!$D$3:$D$500)</f>
        <v>Cadets G</v>
      </c>
      <c r="F15" s="37"/>
      <c r="G15" s="37"/>
      <c r="H15" s="37"/>
      <c r="I15" s="101" t="s">
        <v>187</v>
      </c>
      <c r="J15" s="8"/>
      <c r="K15" s="7"/>
    </row>
    <row r="16" spans="1:11" ht="14.25">
      <c r="A16" s="133">
        <v>16</v>
      </c>
      <c r="B16" s="99" t="s">
        <v>163</v>
      </c>
      <c r="C16" s="57" t="str">
        <f>LOOKUP($B16,Umeldungen!$A$3:$I$500,Umeldungen!$B$3:$B$500)</f>
        <v>Backer, Max</v>
      </c>
      <c r="D16" s="57">
        <f>LOOKUP($B16,Umeldungen!$A$3:$I$500,Umeldungen!$C$3:$C$500)</f>
        <v>0</v>
      </c>
      <c r="E16" s="57" t="str">
        <f>LOOKUP($B16,Umeldungen!$A$3:$I$500,Umeldungen!$D$3:$D$500)</f>
        <v>Cadets G</v>
      </c>
      <c r="F16" s="37"/>
      <c r="G16" s="37"/>
      <c r="H16" s="37"/>
      <c r="I16" s="101" t="s">
        <v>187</v>
      </c>
      <c r="J16" s="8"/>
      <c r="K16" s="7"/>
    </row>
    <row r="17" spans="1:11" ht="14.25">
      <c r="A17" s="133">
        <v>13</v>
      </c>
      <c r="B17" s="99" t="s">
        <v>127</v>
      </c>
      <c r="C17" s="57" t="str">
        <f>LOOKUP($B17,Umeldungen!$A$3:$I$500,Umeldungen!$B$3:$B$500)</f>
        <v>Simon, David</v>
      </c>
      <c r="D17" s="57">
        <f>LOOKUP($B17,Umeldungen!$A$3:$I$500,Umeldungen!$C$3:$C$500)</f>
        <v>0</v>
      </c>
      <c r="E17" s="57" t="str">
        <f>LOOKUP($B17,Umeldungen!$A$3:$I$500,Umeldungen!$D$3:$D$500)</f>
        <v>Cadets G</v>
      </c>
      <c r="F17" s="37"/>
      <c r="G17" s="37"/>
      <c r="H17" s="37"/>
      <c r="I17" s="101" t="s">
        <v>187</v>
      </c>
      <c r="J17" s="99"/>
      <c r="K17" s="7"/>
    </row>
    <row r="18" spans="1:11" ht="14.25">
      <c r="A18" s="133">
        <v>17</v>
      </c>
      <c r="B18" s="99" t="s">
        <v>109</v>
      </c>
      <c r="C18" s="57" t="str">
        <f>LOOKUP($B18,Umeldungen!$A$3:$I$500,Umeldungen!$B$3:$B$500)</f>
        <v>Mond, David</v>
      </c>
      <c r="D18" s="57" t="str">
        <f>LOOKUP($B18,Umeldungen!$A$3:$I$500,Umeldungen!$C$3:$C$500)</f>
        <v>LGE</v>
      </c>
      <c r="E18" s="57" t="str">
        <f>LOOKUP($B18,Umeldungen!$A$3:$I$500,Umeldungen!$D$3:$D$500)</f>
        <v>Cadets G</v>
      </c>
      <c r="F18" s="37"/>
      <c r="G18" s="37"/>
      <c r="H18" s="37"/>
      <c r="I18" s="101" t="s">
        <v>187</v>
      </c>
      <c r="J18" s="8"/>
      <c r="K18" s="7"/>
    </row>
    <row r="19" spans="1:11" ht="14.25">
      <c r="A19" s="133">
        <v>1</v>
      </c>
      <c r="B19" s="99" t="s">
        <v>175</v>
      </c>
      <c r="C19" s="57" t="str">
        <f>LOOKUP($B19,Umeldungen!$A$3:$I$500,Umeldungen!$B$3:$B$500)</f>
        <v>Habets, Damien</v>
      </c>
      <c r="D19" s="57">
        <f>LOOKUP($B19,Umeldungen!$A$3:$I$500,Umeldungen!$C$3:$C$500)</f>
        <v>0</v>
      </c>
      <c r="E19" s="57" t="str">
        <f>LOOKUP($B19,Umeldungen!$A$3:$I$500,Umeldungen!$D$3:$D$500)</f>
        <v>Cadets G</v>
      </c>
      <c r="F19" s="37"/>
      <c r="G19" s="37"/>
      <c r="H19" s="37"/>
      <c r="I19" s="101" t="s">
        <v>187</v>
      </c>
      <c r="J19" s="8"/>
      <c r="K19" s="7"/>
    </row>
    <row r="20" spans="1:11" ht="14.25">
      <c r="A20" s="133"/>
      <c r="B20" s="56"/>
      <c r="C20" s="57"/>
      <c r="D20" s="57"/>
      <c r="E20" s="57"/>
      <c r="F20" s="37"/>
      <c r="G20" s="37"/>
      <c r="H20" s="37"/>
      <c r="I20" s="32"/>
      <c r="J20" s="8"/>
      <c r="K20" s="7"/>
    </row>
    <row r="21" spans="1:11" ht="14.25">
      <c r="A21" s="133">
        <v>26</v>
      </c>
      <c r="B21" s="56" t="s">
        <v>150</v>
      </c>
      <c r="C21" s="57" t="str">
        <f>LOOKUP($B21,Umeldungen!$A$3:$I$500,Umeldungen!$B$3:$B$500)</f>
        <v>Simon, Joé</v>
      </c>
      <c r="D21" s="57">
        <f>LOOKUP($B21,Umeldungen!$A$3:$I$500,Umeldungen!$C$3:$C$500)</f>
        <v>0</v>
      </c>
      <c r="E21" s="57" t="str">
        <f>LOOKUP($B21,Umeldungen!$A$3:$I$500,Umeldungen!$D$3:$D$500)</f>
        <v>Jun-Sen G</v>
      </c>
      <c r="F21" s="37"/>
      <c r="G21" s="37"/>
      <c r="H21" s="37"/>
      <c r="I21" s="32">
        <v>5.36</v>
      </c>
      <c r="J21" s="8">
        <v>1</v>
      </c>
      <c r="K21" s="7"/>
    </row>
    <row r="22" spans="1:11" ht="14.25">
      <c r="A22" s="133">
        <v>24</v>
      </c>
      <c r="B22" s="99" t="s">
        <v>134</v>
      </c>
      <c r="C22" s="57" t="str">
        <f>LOOKUP($B22,Umeldungen!$A$3:$I$500,Umeldungen!$B$3:$B$500)</f>
        <v>Auer, Michael</v>
      </c>
      <c r="D22" s="57">
        <f>LOOKUP($B22,Umeldungen!$A$3:$I$500,Umeldungen!$C$3:$C$500)</f>
        <v>0</v>
      </c>
      <c r="E22" s="57" t="str">
        <f>LOOKUP($B22,Umeldungen!$A$3:$I$500,Umeldungen!$D$3:$D$500)</f>
        <v>Jun-Sen G</v>
      </c>
      <c r="F22" s="37"/>
      <c r="G22" s="37"/>
      <c r="H22" s="37"/>
      <c r="I22" s="32">
        <v>5.25</v>
      </c>
      <c r="J22" s="8">
        <v>2</v>
      </c>
      <c r="K22" s="7"/>
    </row>
    <row r="23" spans="1:11" ht="14.25">
      <c r="A23" s="133">
        <v>25</v>
      </c>
      <c r="B23" s="56" t="s">
        <v>148</v>
      </c>
      <c r="C23" s="57" t="str">
        <f>LOOKUP($B23,Umeldungen!$A$3:$I$500,Umeldungen!$B$3:$B$500)</f>
        <v>Marx, Christian</v>
      </c>
      <c r="D23" s="57" t="str">
        <f>LOOKUP($B23,Umeldungen!$A$3:$I$500,Umeldungen!$C$3:$C$500)</f>
        <v>LGE</v>
      </c>
      <c r="E23" s="57" t="str">
        <f>LOOKUP($B23,Umeldungen!$A$3:$I$500,Umeldungen!$D$3:$D$500)</f>
        <v>Jun-Sen G</v>
      </c>
      <c r="F23" s="37"/>
      <c r="G23" s="37"/>
      <c r="H23" s="37"/>
      <c r="I23" s="32">
        <v>5.14</v>
      </c>
      <c r="J23" s="8">
        <v>3</v>
      </c>
      <c r="K23" s="7"/>
    </row>
    <row r="24" spans="1:11" ht="14.25">
      <c r="A24" s="133"/>
      <c r="B24" s="56"/>
      <c r="C24" s="57"/>
      <c r="D24" s="57"/>
      <c r="E24" s="57"/>
      <c r="F24" s="37"/>
      <c r="G24" s="37"/>
      <c r="H24" s="37"/>
      <c r="I24" s="32"/>
      <c r="J24" s="8"/>
      <c r="K24" s="7"/>
    </row>
    <row r="25" spans="1:11" ht="14.25">
      <c r="A25" s="133">
        <v>11</v>
      </c>
      <c r="B25" s="99" t="s">
        <v>56</v>
      </c>
      <c r="C25" s="57" t="str">
        <f>LOOKUP($B25,Umeldungen!$A$3:$I$500,Umeldungen!$B$3:$B$500)</f>
        <v>Rudault, Loic</v>
      </c>
      <c r="D25" s="57">
        <f>LOOKUP($B25,Umeldungen!$A$3:$I$500,Umeldungen!$C$3:$C$500)</f>
        <v>0</v>
      </c>
      <c r="E25" s="57" t="str">
        <f>LOOKUP($B25,Umeldungen!$A$3:$I$500,Umeldungen!$D$3:$D$500)</f>
        <v>Minimes G</v>
      </c>
      <c r="F25" s="37"/>
      <c r="G25" s="37"/>
      <c r="H25" s="37"/>
      <c r="I25" s="101">
        <v>5.27</v>
      </c>
      <c r="J25" s="99">
        <v>1</v>
      </c>
      <c r="K25" s="7"/>
    </row>
    <row r="26" spans="1:11" ht="14.25">
      <c r="A26" s="133"/>
      <c r="B26" s="99" t="s">
        <v>89</v>
      </c>
      <c r="C26" s="57" t="str">
        <f>LOOKUP($B26,Umeldungen!$A$3:$I$500,Umeldungen!$B$3:$B$500)</f>
        <v>Steinmetz, Pit</v>
      </c>
      <c r="D26" s="57">
        <f>LOOKUP($B26,Umeldungen!$A$3:$I$500,Umeldungen!$C$3:$C$500)</f>
        <v>0</v>
      </c>
      <c r="E26" s="57" t="str">
        <f>LOOKUP($B26,Umeldungen!$A$3:$I$500,Umeldungen!$D$3:$D$500)</f>
        <v>Minimes G</v>
      </c>
      <c r="F26" s="37"/>
      <c r="G26" s="37"/>
      <c r="H26" s="37"/>
      <c r="I26" s="101">
        <v>4.96</v>
      </c>
      <c r="J26" s="99">
        <v>2</v>
      </c>
      <c r="K26" s="7"/>
    </row>
    <row r="27" spans="1:11" ht="14.25">
      <c r="A27" s="133">
        <v>18</v>
      </c>
      <c r="B27" s="99" t="s">
        <v>96</v>
      </c>
      <c r="C27" s="57" t="str">
        <f>LOOKUP($B27,Umeldungen!$A$3:$I$500,Umeldungen!$B$3:$B$500)</f>
        <v>Schmitz, Felix</v>
      </c>
      <c r="D27" s="57">
        <f>LOOKUP($B27,Umeldungen!$A$3:$I$500,Umeldungen!$C$3:$C$500)</f>
        <v>0</v>
      </c>
      <c r="E27" s="57" t="str">
        <f>LOOKUP($B27,Umeldungen!$A$3:$I$500,Umeldungen!$D$3:$D$500)</f>
        <v>Minimes G</v>
      </c>
      <c r="F27" s="37"/>
      <c r="G27" s="37"/>
      <c r="H27" s="37"/>
      <c r="I27" s="32">
        <v>4.58</v>
      </c>
      <c r="J27" s="99">
        <v>3</v>
      </c>
      <c r="K27" s="7"/>
    </row>
    <row r="28" spans="1:11" ht="14.25">
      <c r="A28" s="133">
        <v>8</v>
      </c>
      <c r="B28" s="99" t="s">
        <v>85</v>
      </c>
      <c r="C28" s="57" t="str">
        <f>LOOKUP($B28,Umeldungen!$A$3:$I$500,Umeldungen!$B$3:$B$500)</f>
        <v>Jenn, Philippe</v>
      </c>
      <c r="D28" s="57">
        <f>LOOKUP($B28,Umeldungen!$A$3:$I$500,Umeldungen!$C$3:$C$500)</f>
        <v>0</v>
      </c>
      <c r="E28" s="57" t="str">
        <f>LOOKUP($B28,Umeldungen!$A$3:$I$500,Umeldungen!$D$3:$D$500)</f>
        <v>Minimes G</v>
      </c>
      <c r="F28" s="37"/>
      <c r="G28" s="37"/>
      <c r="H28" s="37"/>
      <c r="I28" s="32">
        <v>4.44</v>
      </c>
      <c r="J28" s="99">
        <v>4</v>
      </c>
      <c r="K28" s="7"/>
    </row>
    <row r="29" spans="1:11" ht="14.25">
      <c r="A29" s="133">
        <v>12</v>
      </c>
      <c r="B29" s="99" t="s">
        <v>158</v>
      </c>
      <c r="C29" s="57" t="str">
        <f>LOOKUP($B29,Umeldungen!$A$3:$I$500,Umeldungen!$B$3:$B$500)</f>
        <v>Opperman, Leon</v>
      </c>
      <c r="D29" s="57">
        <f>LOOKUP($B29,Umeldungen!$A$3:$I$500,Umeldungen!$C$3:$C$500)</f>
        <v>0</v>
      </c>
      <c r="E29" s="57" t="str">
        <f>LOOKUP($B29,Umeldungen!$A$3:$I$500,Umeldungen!$D$3:$D$500)</f>
        <v>Minimes G</v>
      </c>
      <c r="F29" s="37"/>
      <c r="G29" s="37"/>
      <c r="H29" s="37"/>
      <c r="I29" s="32">
        <v>3.2</v>
      </c>
      <c r="J29" s="99">
        <v>5</v>
      </c>
      <c r="K29" s="7"/>
    </row>
    <row r="30" spans="1:11" ht="14.25">
      <c r="A30" s="133">
        <v>19</v>
      </c>
      <c r="B30" s="99" t="s">
        <v>159</v>
      </c>
      <c r="C30" s="57" t="str">
        <f>LOOKUP($B30,Umeldungen!$A$3:$I$500,Umeldungen!$B$3:$B$500)</f>
        <v>Wallerborn, Tom</v>
      </c>
      <c r="D30" s="57">
        <f>LOOKUP($B30,Umeldungen!$A$3:$I$500,Umeldungen!$C$3:$C$500)</f>
        <v>0</v>
      </c>
      <c r="E30" s="57" t="str">
        <f>LOOKUP($B30,Umeldungen!$A$3:$I$500,Umeldungen!$D$3:$D$500)</f>
        <v>Minimes G</v>
      </c>
      <c r="F30" s="37"/>
      <c r="G30" s="37"/>
      <c r="H30" s="37"/>
      <c r="I30" s="32">
        <v>3.03</v>
      </c>
      <c r="J30" s="99">
        <v>6</v>
      </c>
      <c r="K30" s="7"/>
    </row>
    <row r="31" spans="1:11" ht="14.25">
      <c r="A31" s="133">
        <v>5</v>
      </c>
      <c r="B31" s="99" t="s">
        <v>58</v>
      </c>
      <c r="C31" s="57" t="str">
        <f>LOOKUP($B31,Umeldungen!$A$3:$I$500,Umeldungen!$B$3:$B$500)</f>
        <v>Michel, Benjamin</v>
      </c>
      <c r="D31" s="57">
        <f>LOOKUP($B31,Umeldungen!$A$3:$I$500,Umeldungen!$C$3:$C$500)</f>
        <v>0</v>
      </c>
      <c r="E31" s="57" t="str">
        <f>LOOKUP($B31,Umeldungen!$A$3:$I$500,Umeldungen!$D$3:$D$500)</f>
        <v>Minimes G</v>
      </c>
      <c r="F31" s="37"/>
      <c r="G31" s="37"/>
      <c r="H31" s="37"/>
      <c r="I31" s="32">
        <v>2.35</v>
      </c>
      <c r="J31" s="99">
        <v>7</v>
      </c>
      <c r="K31" s="7"/>
    </row>
    <row r="32" spans="1:11" ht="14.25">
      <c r="A32" s="133">
        <v>6</v>
      </c>
      <c r="B32" s="99" t="s">
        <v>169</v>
      </c>
      <c r="C32" s="57" t="str">
        <f>LOOKUP($B32,Umeldungen!$A$3:$I$500,Umeldungen!$B$3:$B$500)</f>
        <v>Damit, Alex</v>
      </c>
      <c r="D32" s="57">
        <f>LOOKUP($B32,Umeldungen!$A$3:$I$500,Umeldungen!$C$3:$C$500)</f>
        <v>0</v>
      </c>
      <c r="E32" s="57" t="str">
        <f>LOOKUP($B32,Umeldungen!$A$3:$I$500,Umeldungen!$D$3:$D$500)</f>
        <v>Minimes G</v>
      </c>
      <c r="F32" s="37"/>
      <c r="G32" s="37"/>
      <c r="H32" s="37"/>
      <c r="I32" s="32">
        <v>0</v>
      </c>
      <c r="J32" s="99">
        <v>8</v>
      </c>
      <c r="K32" s="7"/>
    </row>
    <row r="33" spans="1:11" ht="14.25">
      <c r="A33" s="133">
        <v>10</v>
      </c>
      <c r="B33" s="99" t="s">
        <v>160</v>
      </c>
      <c r="C33" s="57" t="str">
        <f>LOOKUP($B33,Umeldungen!$A$3:$I$500,Umeldungen!$B$3:$B$500)</f>
        <v>Worku, Abel</v>
      </c>
      <c r="D33" s="57">
        <f>LOOKUP($B33,Umeldungen!$A$3:$I$500,Umeldungen!$C$3:$C$500)</f>
        <v>0</v>
      </c>
      <c r="E33" s="57" t="str">
        <f>LOOKUP($B33,Umeldungen!$A$3:$I$500,Umeldungen!$D$3:$D$500)</f>
        <v>Minimes G</v>
      </c>
      <c r="F33" s="37"/>
      <c r="G33" s="37"/>
      <c r="H33" s="37"/>
      <c r="I33" s="101" t="s">
        <v>187</v>
      </c>
      <c r="J33" s="8"/>
      <c r="K33" s="7"/>
    </row>
    <row r="34" spans="1:11" ht="14.25">
      <c r="A34" s="133">
        <v>7</v>
      </c>
      <c r="B34" s="99" t="s">
        <v>99</v>
      </c>
      <c r="C34" s="57" t="str">
        <f>LOOKUP($B34,Umeldungen!$A$3:$I$500,Umeldungen!$B$3:$B$500)</f>
        <v>Neu, Diego</v>
      </c>
      <c r="D34" s="57">
        <f>LOOKUP($B34,Umeldungen!$A$3:$I$500,Umeldungen!$C$3:$C$500)</f>
        <v>0</v>
      </c>
      <c r="E34" s="57" t="str">
        <f>LOOKUP($B34,Umeldungen!$A$3:$I$500,Umeldungen!$D$3:$D$500)</f>
        <v>Minimes G</v>
      </c>
      <c r="F34" s="37"/>
      <c r="G34" s="37"/>
      <c r="H34" s="37"/>
      <c r="I34" s="101" t="s">
        <v>187</v>
      </c>
      <c r="J34" s="8"/>
      <c r="K34" s="7"/>
    </row>
    <row r="35" spans="1:11" ht="14.25">
      <c r="A35" s="133">
        <v>9</v>
      </c>
      <c r="B35" s="99" t="s">
        <v>94</v>
      </c>
      <c r="C35" s="57" t="str">
        <f>LOOKUP($B35,Umeldungen!$A$3:$I$500,Umeldungen!$B$3:$B$500)</f>
        <v>Georges, Philippe</v>
      </c>
      <c r="D35" s="57">
        <f>LOOKUP($B35,Umeldungen!$A$3:$I$500,Umeldungen!$C$3:$C$500)</f>
        <v>0</v>
      </c>
      <c r="E35" s="57" t="str">
        <f>LOOKUP($B35,Umeldungen!$A$3:$I$500,Umeldungen!$D$3:$D$500)</f>
        <v>Minimes G</v>
      </c>
      <c r="F35" s="37"/>
      <c r="G35" s="37"/>
      <c r="H35" s="37"/>
      <c r="I35" s="101" t="s">
        <v>187</v>
      </c>
      <c r="J35" s="8"/>
      <c r="K35" s="7"/>
    </row>
    <row r="36" spans="1:11" ht="14.25">
      <c r="A36" s="133">
        <v>27</v>
      </c>
      <c r="B36" s="88"/>
      <c r="C36" s="57"/>
      <c r="D36" s="57"/>
      <c r="E36" s="57" t="e">
        <f>LOOKUP($B36,Umeldungen!$A$3:$I$500,Umeldungen!$D$3:$D$500)</f>
        <v>#N/A</v>
      </c>
      <c r="F36" s="106"/>
      <c r="G36" s="106"/>
      <c r="H36" s="106"/>
      <c r="I36" s="32"/>
      <c r="J36" s="106"/>
      <c r="K36" s="106"/>
    </row>
    <row r="37" spans="1:11" ht="14.25">
      <c r="A37" s="133">
        <v>28</v>
      </c>
      <c r="B37" s="88"/>
      <c r="C37" s="57"/>
      <c r="D37" s="57"/>
      <c r="E37" s="57"/>
      <c r="F37" s="106"/>
      <c r="G37" s="106"/>
      <c r="H37" s="106"/>
      <c r="I37" s="32"/>
      <c r="J37" s="106"/>
      <c r="K37" s="106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2" sqref="A12:K20"/>
    </sheetView>
  </sheetViews>
  <sheetFormatPr defaultColWidth="9.140625" defaultRowHeight="15"/>
  <cols>
    <col min="1" max="1" width="9.140625" style="0" customWidth="1"/>
    <col min="2" max="2" width="13.421875" style="0" customWidth="1"/>
    <col min="3" max="4" width="25.140625" style="0" customWidth="1"/>
    <col min="5" max="5" width="17.00390625" style="0" customWidth="1"/>
    <col min="6" max="9" width="7.140625" style="0" customWidth="1"/>
    <col min="10" max="10" width="12.421875" style="0" customWidth="1"/>
    <col min="11" max="11" width="7.28125" style="0" customWidth="1"/>
  </cols>
  <sheetData>
    <row r="1" spans="1:10" s="17" customFormat="1" ht="15">
      <c r="A1" s="16" t="s">
        <v>13</v>
      </c>
      <c r="J1" s="18">
        <v>41388</v>
      </c>
    </row>
    <row r="2" s="12" customFormat="1" ht="18" thickBot="1">
      <c r="J2" s="13"/>
    </row>
    <row r="3" spans="1:11" s="23" customFormat="1" ht="15.75" thickBot="1">
      <c r="A3" s="19" t="s">
        <v>178</v>
      </c>
      <c r="B3" s="27" t="s">
        <v>181</v>
      </c>
      <c r="C3" s="27"/>
      <c r="D3" s="27" t="s">
        <v>179</v>
      </c>
      <c r="E3" s="31"/>
      <c r="F3" s="27"/>
      <c r="G3" s="34">
        <v>0.6458333333333334</v>
      </c>
      <c r="H3" s="34"/>
      <c r="I3" s="34"/>
      <c r="J3" s="20"/>
      <c r="K3" s="33"/>
    </row>
    <row r="4" spans="2:10" s="2" customFormat="1" ht="14.25">
      <c r="B4" s="11"/>
      <c r="J4" s="4"/>
    </row>
    <row r="5" spans="1:11" s="4" customFormat="1" ht="14.25">
      <c r="A5" s="132" t="s">
        <v>34</v>
      </c>
      <c r="B5" s="8" t="s">
        <v>2</v>
      </c>
      <c r="C5" s="58" t="s">
        <v>3</v>
      </c>
      <c r="D5" s="8" t="s">
        <v>4</v>
      </c>
      <c r="E5" s="8" t="s">
        <v>16</v>
      </c>
      <c r="F5" s="59" t="s">
        <v>24</v>
      </c>
      <c r="G5" s="59" t="s">
        <v>25</v>
      </c>
      <c r="H5" s="59" t="s">
        <v>26</v>
      </c>
      <c r="I5" s="8" t="s">
        <v>21</v>
      </c>
      <c r="J5" s="8" t="s">
        <v>10</v>
      </c>
      <c r="K5" s="8" t="s">
        <v>11</v>
      </c>
    </row>
    <row r="6" spans="1:11" s="2" customFormat="1" ht="14.25">
      <c r="A6" s="133" t="e">
        <f>A5+1</f>
        <v>#VALUE!</v>
      </c>
      <c r="B6" s="56" t="s">
        <v>54</v>
      </c>
      <c r="C6" s="57" t="str">
        <f>LOOKUP($B6,Umeldungen!$A$3:$I$500,Umeldungen!$B$3:$B$500)</f>
        <v>Behler, Sam</v>
      </c>
      <c r="D6" s="57">
        <f>LOOKUP($B6,Umeldungen!$A$3:$I$500,Umeldungen!$C$3:$C$500)</f>
        <v>0</v>
      </c>
      <c r="E6" s="57" t="str">
        <f>LOOKUP($B6,Umeldungen!$A$3:$I$500,Umeldungen!$D$3:$D$500)</f>
        <v>Jun-Sen G</v>
      </c>
      <c r="F6" s="37"/>
      <c r="G6" s="37"/>
      <c r="H6" s="37"/>
      <c r="I6" s="32">
        <v>13.71</v>
      </c>
      <c r="J6" s="8">
        <f>RANK(I6,I$4:I$10,0)</f>
        <v>1</v>
      </c>
      <c r="K6" s="7"/>
    </row>
    <row r="7" spans="1:11" s="2" customFormat="1" ht="14.25">
      <c r="A7" s="133" t="e">
        <f>A6+1</f>
        <v>#VALUE!</v>
      </c>
      <c r="B7" s="56" t="s">
        <v>185</v>
      </c>
      <c r="C7" s="57" t="str">
        <f>LOOKUP($B7,Umeldungen!$A$3:$I$500,Umeldungen!$B$3:$B$500)</f>
        <v>Liefgen, Sven</v>
      </c>
      <c r="D7" s="57">
        <f>LOOKUP($B7,Umeldungen!$A$3:$I$500,Umeldungen!$C$3:$C$500)</f>
        <v>0</v>
      </c>
      <c r="E7" s="57" t="str">
        <f>LOOKUP($B7,Umeldungen!$A$3:$I$500,Umeldungen!$D$3:$D$500)</f>
        <v>Jun-Sen G</v>
      </c>
      <c r="F7" s="37"/>
      <c r="G7" s="37"/>
      <c r="H7" s="37"/>
      <c r="I7" s="32">
        <v>10.81</v>
      </c>
      <c r="J7" s="8">
        <f>RANK(I7,I$4:I$10,0)</f>
        <v>2</v>
      </c>
      <c r="K7" s="7"/>
    </row>
    <row r="8" spans="1:11" s="2" customFormat="1" ht="14.25">
      <c r="A8" s="133" t="e">
        <f>A7+1</f>
        <v>#VALUE!</v>
      </c>
      <c r="B8" s="56" t="s">
        <v>155</v>
      </c>
      <c r="C8" s="57" t="str">
        <f>LOOKUP($B8,Umeldungen!$A$3:$I$500,Umeldungen!$B$3:$B$500)</f>
        <v>Koch Hames, Max</v>
      </c>
      <c r="D8" s="57">
        <f>LOOKUP($B8,Umeldungen!$A$3:$I$500,Umeldungen!$C$3:$C$500)</f>
        <v>0</v>
      </c>
      <c r="E8" s="57" t="str">
        <f>LOOKUP($B8,Umeldungen!$A$3:$I$500,Umeldungen!$D$3:$D$500)</f>
        <v>Jun-Sen G</v>
      </c>
      <c r="F8" s="37"/>
      <c r="G8" s="37"/>
      <c r="H8" s="37"/>
      <c r="I8" s="32">
        <v>10.76</v>
      </c>
      <c r="J8" s="8">
        <f>RANK(I8,I$4:I$10,0)</f>
        <v>3</v>
      </c>
      <c r="K8" s="7"/>
    </row>
    <row r="9" spans="1:11" s="2" customFormat="1" ht="14.25">
      <c r="A9" s="133" t="e">
        <f>A8+1</f>
        <v>#VALUE!</v>
      </c>
      <c r="B9" s="56" t="s">
        <v>153</v>
      </c>
      <c r="C9" s="57" t="str">
        <f>LOOKUP($B9,Umeldungen!$A$3:$I$500,Umeldungen!$B$3:$B$500)</f>
        <v>Thiry, Laurent</v>
      </c>
      <c r="D9" s="57">
        <f>LOOKUP($B9,Umeldungen!$A$3:$I$500,Umeldungen!$C$3:$C$500)</f>
        <v>0</v>
      </c>
      <c r="E9" s="57" t="str">
        <f>LOOKUP($B9,Umeldungen!$A$3:$I$500,Umeldungen!$D$3:$D$500)</f>
        <v>Jun-Sen G</v>
      </c>
      <c r="F9" s="37"/>
      <c r="G9" s="37"/>
      <c r="H9" s="37"/>
      <c r="I9" s="32">
        <v>7.71</v>
      </c>
      <c r="J9" s="8">
        <f>RANK(I9,I$4:I$10,0)</f>
        <v>4</v>
      </c>
      <c r="K9" s="7"/>
    </row>
    <row r="10" spans="1:11" s="2" customFormat="1" ht="14.25">
      <c r="A10" s="133">
        <v>1</v>
      </c>
      <c r="B10" s="56" t="s">
        <v>136</v>
      </c>
      <c r="C10" s="57" t="str">
        <f>LOOKUP($B10,Umeldungen!$A$3:$I$500,Umeldungen!$B$3:$B$500)</f>
        <v>Thil, Lucas</v>
      </c>
      <c r="D10" s="57">
        <f>LOOKUP($B10,Umeldungen!$A$3:$I$500,Umeldungen!$C$3:$C$500)</f>
        <v>0</v>
      </c>
      <c r="E10" s="57" t="str">
        <f>LOOKUP($B10,Umeldungen!$A$3:$I$500,Umeldungen!$D$3:$D$500)</f>
        <v>Jun-Sen G</v>
      </c>
      <c r="F10" s="37"/>
      <c r="G10" s="37"/>
      <c r="H10" s="37"/>
      <c r="I10" s="32">
        <v>6.49</v>
      </c>
      <c r="J10" s="8">
        <f>RANK(I10,I$4:I$10,0)</f>
        <v>5</v>
      </c>
      <c r="K10" s="7"/>
    </row>
    <row r="11" ht="15" thickBot="1">
      <c r="B11" s="1"/>
    </row>
    <row r="12" spans="1:11" s="23" customFormat="1" ht="15.75" thickBot="1">
      <c r="A12" s="19" t="s">
        <v>23</v>
      </c>
      <c r="B12" s="27" t="s">
        <v>182</v>
      </c>
      <c r="C12" s="27"/>
      <c r="D12" s="27" t="s">
        <v>180</v>
      </c>
      <c r="E12" s="31"/>
      <c r="F12" s="27"/>
      <c r="G12" s="34">
        <v>0.6458333333333334</v>
      </c>
      <c r="H12" s="34"/>
      <c r="I12" s="20"/>
      <c r="J12" s="20"/>
      <c r="K12" s="33"/>
    </row>
    <row r="13" s="2" customFormat="1" ht="14.25">
      <c r="B13" s="11"/>
    </row>
    <row r="14" spans="1:11" s="4" customFormat="1" ht="14.25">
      <c r="A14" s="132" t="s">
        <v>34</v>
      </c>
      <c r="B14" s="8" t="s">
        <v>2</v>
      </c>
      <c r="C14" s="58" t="s">
        <v>3</v>
      </c>
      <c r="D14" s="8" t="s">
        <v>4</v>
      </c>
      <c r="E14" s="8" t="s">
        <v>16</v>
      </c>
      <c r="F14" s="59" t="s">
        <v>24</v>
      </c>
      <c r="G14" s="59" t="s">
        <v>25</v>
      </c>
      <c r="H14" s="59" t="s">
        <v>26</v>
      </c>
      <c r="I14" s="8" t="s">
        <v>21</v>
      </c>
      <c r="J14" s="8" t="s">
        <v>10</v>
      </c>
      <c r="K14" s="8" t="s">
        <v>11</v>
      </c>
    </row>
    <row r="15" spans="1:11" s="2" customFormat="1" ht="14.25">
      <c r="A15" s="133">
        <v>1</v>
      </c>
      <c r="B15" s="56" t="s">
        <v>170</v>
      </c>
      <c r="C15" s="57" t="str">
        <f>LOOKUP($B15,Umeldungen!$A$3:$I$500,Umeldungen!$B$3:$B$500)</f>
        <v>Liefgen, Nils</v>
      </c>
      <c r="D15" s="57">
        <f>LOOKUP($B15,Umeldungen!$A$3:$I$500,Umeldungen!$C$3:$C$500)</f>
        <v>0</v>
      </c>
      <c r="E15" s="57" t="str">
        <f>LOOKUP($B15,Umeldungen!$A$3:$I$500,Umeldungen!$D$3:$D$500)</f>
        <v>Cadets G</v>
      </c>
      <c r="F15" s="37"/>
      <c r="G15" s="37"/>
      <c r="H15" s="37"/>
      <c r="I15" s="32">
        <v>10.35</v>
      </c>
      <c r="J15" s="8">
        <f>RANK(I15,I$15:I$20,0)</f>
        <v>1</v>
      </c>
      <c r="K15" s="7"/>
    </row>
    <row r="16" spans="1:11" s="2" customFormat="1" ht="14.25">
      <c r="A16" s="133">
        <f>A15+1</f>
        <v>2</v>
      </c>
      <c r="B16" s="56" t="s">
        <v>161</v>
      </c>
      <c r="C16" s="57" t="str">
        <f>LOOKUP($B16,Umeldungen!$A$3:$I$500,Umeldungen!$B$3:$B$500)</f>
        <v>Genewo, Tom</v>
      </c>
      <c r="D16" s="57">
        <f>LOOKUP($B16,Umeldungen!$A$3:$I$500,Umeldungen!$C$3:$C$500)</f>
        <v>0</v>
      </c>
      <c r="E16" s="57" t="str">
        <f>LOOKUP($B16,Umeldungen!$A$3:$I$500,Umeldungen!$D$3:$D$500)</f>
        <v>Cadets G</v>
      </c>
      <c r="F16" s="37"/>
      <c r="G16" s="37"/>
      <c r="H16" s="37"/>
      <c r="I16" s="101" t="s">
        <v>187</v>
      </c>
      <c r="J16" s="8" t="e">
        <f>RANK(I16,I$15:I$20,0)</f>
        <v>#VALUE!</v>
      </c>
      <c r="K16" s="7"/>
    </row>
    <row r="17" spans="1:11" s="2" customFormat="1" ht="14.25">
      <c r="A17" s="133">
        <v>5</v>
      </c>
      <c r="B17" s="56"/>
      <c r="C17" s="57" t="e">
        <f>LOOKUP($B17,Umeldungen!$A$3:$I$500,Umeldungen!$B$3:$B$500)</f>
        <v>#N/A</v>
      </c>
      <c r="D17" s="57" t="e">
        <f>LOOKUP($B17,Umeldungen!$A$3:$I$500,Umeldungen!$C$3:$C$500)</f>
        <v>#N/A</v>
      </c>
      <c r="E17" s="57" t="e">
        <f>LOOKUP($B17,Umeldungen!$A$3:$I$500,Umeldungen!$D$3:$D$500)</f>
        <v>#N/A</v>
      </c>
      <c r="F17" s="37"/>
      <c r="G17" s="37"/>
      <c r="H17" s="37"/>
      <c r="I17" s="32"/>
      <c r="J17" s="8" t="e">
        <f>RANK(I17,I$15:I$20,0)</f>
        <v>#N/A</v>
      </c>
      <c r="K17" s="7"/>
    </row>
    <row r="18" spans="1:11" s="2" customFormat="1" ht="14.25">
      <c r="A18" s="133">
        <f>A17+1</f>
        <v>6</v>
      </c>
      <c r="B18" s="56"/>
      <c r="C18" s="57" t="e">
        <f>LOOKUP($B18,Umeldungen!$A$3:$I$500,Umeldungen!$B$3:$B$500)</f>
        <v>#N/A</v>
      </c>
      <c r="D18" s="57" t="e">
        <f>LOOKUP($B18,Umeldungen!$A$3:$I$500,Umeldungen!$C$3:$C$500)</f>
        <v>#N/A</v>
      </c>
      <c r="E18" s="57" t="e">
        <f>LOOKUP($B18,Umeldungen!$A$3:$I$500,Umeldungen!$D$3:$D$500)</f>
        <v>#N/A</v>
      </c>
      <c r="F18" s="37"/>
      <c r="G18" s="37"/>
      <c r="H18" s="37"/>
      <c r="I18" s="32"/>
      <c r="J18" s="8" t="e">
        <f>RANK(I18,I$15:I$20,0)</f>
        <v>#N/A</v>
      </c>
      <c r="K18" s="7"/>
    </row>
    <row r="19" spans="1:11" s="2" customFormat="1" ht="14.25">
      <c r="A19" s="133">
        <f>A18+1</f>
        <v>7</v>
      </c>
      <c r="B19" s="56"/>
      <c r="C19" s="57" t="e">
        <f>LOOKUP($B19,Umeldungen!$A$3:$I$500,Umeldungen!$B$3:$B$500)</f>
        <v>#N/A</v>
      </c>
      <c r="D19" s="57" t="e">
        <f>LOOKUP($B19,Umeldungen!$A$3:$I$500,Umeldungen!$C$3:$C$500)</f>
        <v>#N/A</v>
      </c>
      <c r="E19" s="57" t="e">
        <f>LOOKUP($B19,Umeldungen!$A$3:$I$500,Umeldungen!$D$3:$D$500)</f>
        <v>#N/A</v>
      </c>
      <c r="F19" s="37"/>
      <c r="G19" s="37"/>
      <c r="H19" s="37"/>
      <c r="I19" s="32"/>
      <c r="J19" s="8" t="e">
        <f>RANK(I19,I$15:I$20,0)</f>
        <v>#N/A</v>
      </c>
      <c r="K19" s="7"/>
    </row>
    <row r="20" spans="1:11" s="2" customFormat="1" ht="14.25">
      <c r="A20" s="133">
        <f>A19+1</f>
        <v>8</v>
      </c>
      <c r="B20" s="56"/>
      <c r="C20" s="57" t="e">
        <f>LOOKUP($B20,Umeldungen!$A$3:$I$500,Umeldungen!$B$3:$B$500)</f>
        <v>#N/A</v>
      </c>
      <c r="D20" s="57" t="e">
        <f>LOOKUP($B20,Umeldungen!$A$3:$I$500,Umeldungen!$C$3:$C$500)</f>
        <v>#N/A</v>
      </c>
      <c r="E20" s="57" t="e">
        <f>LOOKUP($B20,Umeldungen!$A$3:$I$500,Umeldungen!$D$3:$D$500)</f>
        <v>#N/A</v>
      </c>
      <c r="F20" s="37"/>
      <c r="G20" s="37"/>
      <c r="H20" s="37"/>
      <c r="I20" s="32"/>
      <c r="J20" s="99" t="s">
        <v>75</v>
      </c>
      <c r="K20" s="7"/>
    </row>
    <row r="21" spans="1:11" s="2" customFormat="1" ht="14.25">
      <c r="A21" s="24"/>
      <c r="B21" s="63"/>
      <c r="C21" s="60"/>
      <c r="D21" s="60"/>
      <c r="E21" s="60"/>
      <c r="F21" s="61"/>
      <c r="G21" s="61"/>
      <c r="H21" s="61"/>
      <c r="I21" s="62"/>
      <c r="J21" s="26"/>
      <c r="K21" s="24"/>
    </row>
    <row r="22" spans="1:11" s="2" customFormat="1" ht="14.25">
      <c r="A22" s="24"/>
      <c r="B22" s="63"/>
      <c r="C22" s="60"/>
      <c r="D22" s="60"/>
      <c r="E22" s="60"/>
      <c r="F22" s="61"/>
      <c r="G22" s="61"/>
      <c r="H22" s="61"/>
      <c r="I22" s="62"/>
      <c r="J22" s="26"/>
      <c r="K22" s="24"/>
    </row>
    <row r="23" spans="1:11" s="2" customFormat="1" ht="14.25">
      <c r="A23" s="24"/>
      <c r="B23" s="63"/>
      <c r="C23" s="60"/>
      <c r="D23" s="60"/>
      <c r="E23" s="60"/>
      <c r="F23" s="61"/>
      <c r="G23" s="61"/>
      <c r="H23" s="61"/>
      <c r="I23" s="62"/>
      <c r="J23" s="26"/>
      <c r="K23" s="24"/>
    </row>
    <row r="24" spans="1:11" s="2" customFormat="1" ht="14.25">
      <c r="A24" s="24"/>
      <c r="B24" s="63"/>
      <c r="C24" s="60"/>
      <c r="D24" s="60"/>
      <c r="E24" s="60"/>
      <c r="F24" s="61"/>
      <c r="G24" s="61"/>
      <c r="H24" s="61"/>
      <c r="I24" s="62"/>
      <c r="J24" s="26"/>
      <c r="K24" s="24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0" r:id="rId1"/>
  <rowBreaks count="1" manualBreakCount="1"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K16"/>
    </sheetView>
  </sheetViews>
  <sheetFormatPr defaultColWidth="9.140625" defaultRowHeight="15"/>
  <cols>
    <col min="1" max="1" width="9.140625" style="0" customWidth="1"/>
    <col min="2" max="2" width="15.140625" style="0" customWidth="1"/>
    <col min="3" max="5" width="25.140625" style="0" customWidth="1"/>
    <col min="6" max="8" width="7.421875" style="0" customWidth="1"/>
    <col min="9" max="9" width="9.140625" style="0" customWidth="1"/>
    <col min="10" max="10" width="12.00390625" style="0" customWidth="1"/>
    <col min="11" max="11" width="7.28125" style="0" customWidth="1"/>
  </cols>
  <sheetData>
    <row r="1" spans="1:10" s="17" customFormat="1" ht="15">
      <c r="A1" s="16" t="s">
        <v>13</v>
      </c>
      <c r="J1" s="18">
        <v>41388</v>
      </c>
    </row>
    <row r="2" s="12" customFormat="1" ht="18" thickBot="1">
      <c r="J2" s="13"/>
    </row>
    <row r="3" spans="1:11" s="23" customFormat="1" ht="15">
      <c r="A3" s="39" t="s">
        <v>23</v>
      </c>
      <c r="B3" s="53" t="s">
        <v>184</v>
      </c>
      <c r="C3" s="40" t="s">
        <v>183</v>
      </c>
      <c r="D3" s="41" t="s">
        <v>27</v>
      </c>
      <c r="E3" s="40">
        <v>1</v>
      </c>
      <c r="F3" s="74">
        <v>0.6215277777777778</v>
      </c>
      <c r="G3" s="42"/>
      <c r="H3" s="42"/>
      <c r="I3" s="43"/>
      <c r="J3" s="51"/>
      <c r="K3" s="44"/>
    </row>
    <row r="4" spans="1:11" s="23" customFormat="1" ht="15.75" thickBot="1">
      <c r="A4" s="45"/>
      <c r="B4" s="46"/>
      <c r="C4" s="50"/>
      <c r="D4" s="46"/>
      <c r="E4" s="47"/>
      <c r="F4" s="47"/>
      <c r="G4" s="47"/>
      <c r="H4" s="47"/>
      <c r="I4" s="38"/>
      <c r="J4" s="52"/>
      <c r="K4" s="48"/>
    </row>
    <row r="5" spans="2:10" s="2" customFormat="1" ht="14.25">
      <c r="B5" s="11"/>
      <c r="J5" s="4"/>
    </row>
    <row r="6" spans="1:11" s="4" customFormat="1" ht="14.25">
      <c r="A6" s="132" t="s">
        <v>34</v>
      </c>
      <c r="B6" s="8" t="s">
        <v>2</v>
      </c>
      <c r="C6" s="58" t="s">
        <v>3</v>
      </c>
      <c r="D6" s="8" t="s">
        <v>4</v>
      </c>
      <c r="E6" s="8" t="s">
        <v>16</v>
      </c>
      <c r="F6" s="59" t="s">
        <v>24</v>
      </c>
      <c r="G6" s="59" t="s">
        <v>25</v>
      </c>
      <c r="H6" s="59" t="s">
        <v>26</v>
      </c>
      <c r="I6" s="8" t="s">
        <v>21</v>
      </c>
      <c r="J6" s="8" t="s">
        <v>10</v>
      </c>
      <c r="K6" s="8" t="s">
        <v>11</v>
      </c>
    </row>
    <row r="7" spans="1:11" s="2" customFormat="1" ht="14.25">
      <c r="A7" s="133" t="e">
        <f>A6+1</f>
        <v>#VALUE!</v>
      </c>
      <c r="B7" s="56" t="s">
        <v>169</v>
      </c>
      <c r="C7" s="57" t="str">
        <f>LOOKUP($B7,Umeldungen!$A$3:$I$500,Umeldungen!$B$3:$B$500)</f>
        <v>Damit, Alex</v>
      </c>
      <c r="D7" s="57">
        <f>LOOKUP($B7,Umeldungen!$A$3:$I$500,Umeldungen!$C$3:$C$500)</f>
        <v>0</v>
      </c>
      <c r="E7" s="57" t="str">
        <f>LOOKUP($B7,Umeldungen!$A$3:$I$500,Umeldungen!$D$3:$D$500)</f>
        <v>Minimes G</v>
      </c>
      <c r="F7" s="7"/>
      <c r="G7" s="7"/>
      <c r="H7" s="7"/>
      <c r="I7" s="32">
        <v>60.5</v>
      </c>
      <c r="J7" s="8">
        <f aca="true" t="shared" si="0" ref="J7:J16">RANK(I7,I$7:I$126,0)</f>
        <v>1</v>
      </c>
      <c r="K7" s="7"/>
    </row>
    <row r="8" spans="1:11" s="2" customFormat="1" ht="14.25">
      <c r="A8" s="133" t="e">
        <f>A7+1</f>
        <v>#VALUE!</v>
      </c>
      <c r="B8" s="56" t="s">
        <v>56</v>
      </c>
      <c r="C8" s="57" t="str">
        <f>LOOKUP($B8,Umeldungen!$A$3:$I$500,Umeldungen!$B$3:$B$500)</f>
        <v>Rudault, Loic</v>
      </c>
      <c r="D8" s="57">
        <f>LOOKUP($B8,Umeldungen!$A$3:$I$500,Umeldungen!$C$3:$C$500)</f>
        <v>0</v>
      </c>
      <c r="E8" s="57" t="str">
        <f>LOOKUP($B8,Umeldungen!$A$3:$I$500,Umeldungen!$D$3:$D$500)</f>
        <v>Minimes G</v>
      </c>
      <c r="F8" s="7"/>
      <c r="G8" s="7"/>
      <c r="H8" s="7"/>
      <c r="I8" s="32">
        <v>59.5</v>
      </c>
      <c r="J8" s="8">
        <f t="shared" si="0"/>
        <v>2</v>
      </c>
      <c r="K8" s="7"/>
    </row>
    <row r="9" spans="1:11" s="2" customFormat="1" ht="14.25">
      <c r="A9" s="133" t="e">
        <f>A8+1</f>
        <v>#VALUE!</v>
      </c>
      <c r="B9" s="56" t="s">
        <v>89</v>
      </c>
      <c r="C9" s="57" t="str">
        <f>LOOKUP($B9,Umeldungen!$A$3:$I$500,Umeldungen!$B$3:$B$500)</f>
        <v>Steinmetz, Pit</v>
      </c>
      <c r="D9" s="57">
        <f>LOOKUP($B9,Umeldungen!$A$3:$I$500,Umeldungen!$C$3:$C$500)</f>
        <v>0</v>
      </c>
      <c r="E9" s="57" t="str">
        <f>LOOKUP($B9,Umeldungen!$A$3:$I$500,Umeldungen!$D$3:$D$500)</f>
        <v>Minimes G</v>
      </c>
      <c r="F9" s="7"/>
      <c r="G9" s="7"/>
      <c r="H9" s="7"/>
      <c r="I9" s="32">
        <v>53</v>
      </c>
      <c r="J9" s="8">
        <f t="shared" si="0"/>
        <v>3</v>
      </c>
      <c r="K9" s="7"/>
    </row>
    <row r="10" spans="1:11" s="2" customFormat="1" ht="14.25">
      <c r="A10" s="133" t="e">
        <f>A9+1</f>
        <v>#VALUE!</v>
      </c>
      <c r="B10" s="56" t="s">
        <v>98</v>
      </c>
      <c r="C10" s="57" t="str">
        <f>LOOKUP($B10,Umeldungen!$A$3:$I$500,Umeldungen!$B$3:$B$500)</f>
        <v>Tousch, Laurent</v>
      </c>
      <c r="D10" s="57">
        <f>LOOKUP($B10,Umeldungen!$A$3:$I$500,Umeldungen!$C$3:$C$500)</f>
        <v>0</v>
      </c>
      <c r="E10" s="57" t="str">
        <f>LOOKUP($B10,Umeldungen!$A$3:$I$500,Umeldungen!$D$3:$D$500)</f>
        <v>Minimes G</v>
      </c>
      <c r="F10" s="7"/>
      <c r="G10" s="7"/>
      <c r="H10" s="7"/>
      <c r="I10" s="32">
        <v>48.5</v>
      </c>
      <c r="J10" s="8">
        <f t="shared" si="0"/>
        <v>4</v>
      </c>
      <c r="K10" s="7"/>
    </row>
    <row r="11" spans="1:11" s="2" customFormat="1" ht="14.25">
      <c r="A11" s="133" t="e">
        <f>A10+1</f>
        <v>#VALUE!</v>
      </c>
      <c r="B11" s="56" t="s">
        <v>166</v>
      </c>
      <c r="C11" s="57" t="str">
        <f>LOOKUP($B11,Umeldungen!$A$3:$I$500,Umeldungen!$B$3:$B$500)</f>
        <v>Godhino, Rafael</v>
      </c>
      <c r="D11" s="57">
        <f>LOOKUP($B11,Umeldungen!$A$3:$I$500,Umeldungen!$C$3:$C$500)</f>
        <v>0</v>
      </c>
      <c r="E11" s="57" t="str">
        <f>LOOKUP($B11,Umeldungen!$A$3:$I$500,Umeldungen!$D$3:$D$500)</f>
        <v>Minimes G</v>
      </c>
      <c r="F11" s="7"/>
      <c r="G11" s="7"/>
      <c r="H11" s="7"/>
      <c r="I11" s="32">
        <v>46</v>
      </c>
      <c r="J11" s="8">
        <f t="shared" si="0"/>
        <v>5</v>
      </c>
      <c r="K11" s="7"/>
    </row>
    <row r="12" spans="1:11" s="2" customFormat="1" ht="14.25">
      <c r="A12" s="133">
        <v>1</v>
      </c>
      <c r="B12" s="56" t="s">
        <v>101</v>
      </c>
      <c r="C12" s="57" t="str">
        <f>LOOKUP($B12,Umeldungen!$A$3:$I$500,Umeldungen!$B$3:$B$500)</f>
        <v>Warnier, Eric</v>
      </c>
      <c r="D12" s="57" t="str">
        <f>LOOKUP($B12,Umeldungen!$A$3:$I$500,Umeldungen!$C$3:$C$500)</f>
        <v>LGE</v>
      </c>
      <c r="E12" s="57" t="str">
        <f>LOOKUP($B12,Umeldungen!$A$3:$I$500,Umeldungen!$D$3:$D$500)</f>
        <v>Minimes G</v>
      </c>
      <c r="F12" s="7"/>
      <c r="G12" s="7"/>
      <c r="H12" s="7"/>
      <c r="I12" s="32">
        <v>43</v>
      </c>
      <c r="J12" s="8">
        <f t="shared" si="0"/>
        <v>6</v>
      </c>
      <c r="K12" s="7"/>
    </row>
    <row r="13" spans="1:11" s="2" customFormat="1" ht="14.25">
      <c r="A13" s="133">
        <f>A12+1</f>
        <v>2</v>
      </c>
      <c r="B13" s="56" t="s">
        <v>58</v>
      </c>
      <c r="C13" s="57" t="str">
        <f>LOOKUP($B13,Umeldungen!$A$3:$I$500,Umeldungen!$B$3:$B$500)</f>
        <v>Michel, Benjamin</v>
      </c>
      <c r="D13" s="57">
        <f>LOOKUP($B13,Umeldungen!$A$3:$I$500,Umeldungen!$C$3:$C$500)</f>
        <v>0</v>
      </c>
      <c r="E13" s="57" t="str">
        <f>LOOKUP($B13,Umeldungen!$A$3:$I$500,Umeldungen!$D$3:$D$500)</f>
        <v>Minimes G</v>
      </c>
      <c r="F13" s="7"/>
      <c r="G13" s="7"/>
      <c r="H13" s="7"/>
      <c r="I13" s="32">
        <v>40.5</v>
      </c>
      <c r="J13" s="8">
        <f t="shared" si="0"/>
        <v>7</v>
      </c>
      <c r="K13" s="7"/>
    </row>
    <row r="14" spans="1:11" s="2" customFormat="1" ht="14.25">
      <c r="A14" s="133">
        <f>A13+1</f>
        <v>3</v>
      </c>
      <c r="B14" s="56" t="s">
        <v>158</v>
      </c>
      <c r="C14" s="57" t="str">
        <f>LOOKUP($B14,Umeldungen!$A$3:$I$500,Umeldungen!$B$3:$B$500)</f>
        <v>Opperman, Leon</v>
      </c>
      <c r="D14" s="57">
        <f>LOOKUP($B14,Umeldungen!$A$3:$I$500,Umeldungen!$C$3:$C$500)</f>
        <v>0</v>
      </c>
      <c r="E14" s="57" t="str">
        <f>LOOKUP($B14,Umeldungen!$A$3:$I$500,Umeldungen!$D$3:$D$500)</f>
        <v>Minimes G</v>
      </c>
      <c r="F14" s="7"/>
      <c r="G14" s="7"/>
      <c r="H14" s="7"/>
      <c r="I14" s="32">
        <v>32</v>
      </c>
      <c r="J14" s="8">
        <f t="shared" si="0"/>
        <v>8</v>
      </c>
      <c r="K14" s="7"/>
    </row>
    <row r="15" spans="1:11" ht="14.25">
      <c r="A15" s="133">
        <f>A14+1</f>
        <v>4</v>
      </c>
      <c r="B15" s="56" t="s">
        <v>159</v>
      </c>
      <c r="C15" s="57" t="str">
        <f>LOOKUP($B15,Umeldungen!$A$3:$I$500,Umeldungen!$B$3:$B$500)</f>
        <v>Wallerborn, Tom</v>
      </c>
      <c r="D15" s="57">
        <f>LOOKUP($B15,Umeldungen!$A$3:$I$500,Umeldungen!$C$3:$C$500)</f>
        <v>0</v>
      </c>
      <c r="E15" s="57" t="str">
        <f>LOOKUP($B15,Umeldungen!$A$3:$I$500,Umeldungen!$D$3:$D$500)</f>
        <v>Minimes G</v>
      </c>
      <c r="F15" s="7"/>
      <c r="G15" s="7"/>
      <c r="H15" s="7"/>
      <c r="I15" s="32">
        <v>29.5</v>
      </c>
      <c r="J15" s="8">
        <f t="shared" si="0"/>
        <v>9</v>
      </c>
      <c r="K15" s="7"/>
    </row>
    <row r="16" spans="1:11" ht="14.25">
      <c r="A16" s="133">
        <f>A15+1</f>
        <v>5</v>
      </c>
      <c r="B16" s="56" t="s">
        <v>160</v>
      </c>
      <c r="C16" s="57" t="str">
        <f>LOOKUP($B16,Umeldungen!$A$3:$I$500,Umeldungen!$B$3:$B$500)</f>
        <v>Worku, Abel</v>
      </c>
      <c r="D16" s="57">
        <f>LOOKUP($B16,Umeldungen!$A$3:$I$500,Umeldungen!$C$3:$C$500)</f>
        <v>0</v>
      </c>
      <c r="E16" s="57" t="str">
        <f>LOOKUP($B16,Umeldungen!$A$3:$I$500,Umeldungen!$D$3:$D$500)</f>
        <v>Minimes G</v>
      </c>
      <c r="F16" s="7"/>
      <c r="G16" s="7"/>
      <c r="H16" s="7"/>
      <c r="I16" s="101" t="s">
        <v>187</v>
      </c>
      <c r="J16" s="8" t="e">
        <f t="shared" si="0"/>
        <v>#VALUE!</v>
      </c>
      <c r="K16" s="7"/>
    </row>
    <row r="17" spans="1:11" ht="14.25">
      <c r="A17" s="133"/>
      <c r="B17" s="56"/>
      <c r="C17" s="57"/>
      <c r="D17" s="57"/>
      <c r="E17" s="57"/>
      <c r="F17" s="7"/>
      <c r="G17" s="7"/>
      <c r="H17" s="7"/>
      <c r="I17" s="32"/>
      <c r="J17" s="8"/>
      <c r="K17" s="7"/>
    </row>
    <row r="18" spans="1:11" ht="14.25">
      <c r="A18" s="133"/>
      <c r="B18" s="56"/>
      <c r="C18" s="57"/>
      <c r="D18" s="57"/>
      <c r="E18" s="57"/>
      <c r="F18" s="7"/>
      <c r="G18" s="7"/>
      <c r="H18" s="7"/>
      <c r="I18" s="32"/>
      <c r="J18" s="8"/>
      <c r="K18" s="7"/>
    </row>
    <row r="19" ht="14.25">
      <c r="A19" s="141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5" sqref="A5:K10"/>
    </sheetView>
  </sheetViews>
  <sheetFormatPr defaultColWidth="9.140625" defaultRowHeight="15"/>
  <cols>
    <col min="1" max="1" width="9.140625" style="35" customWidth="1"/>
    <col min="2" max="2" width="13.57421875" style="35" customWidth="1"/>
    <col min="3" max="4" width="25.140625" style="35" customWidth="1"/>
    <col min="5" max="5" width="16.8515625" style="35" customWidth="1"/>
    <col min="6" max="8" width="0" style="35" hidden="1" customWidth="1"/>
    <col min="9" max="9" width="11.28125" style="35" customWidth="1"/>
    <col min="10" max="10" width="11.8515625" style="35" customWidth="1"/>
    <col min="11" max="11" width="7.421875" style="35" customWidth="1"/>
    <col min="12" max="16384" width="9.140625" style="35" customWidth="1"/>
  </cols>
  <sheetData>
    <row r="1" spans="1:10" s="17" customFormat="1" ht="15">
      <c r="A1" s="16" t="s">
        <v>13</v>
      </c>
      <c r="J1" s="18">
        <v>41388</v>
      </c>
    </row>
    <row r="2" s="12" customFormat="1" ht="18">
      <c r="J2" s="13"/>
    </row>
    <row r="3" spans="1:11" s="2" customFormat="1" ht="14.25">
      <c r="A3" s="24"/>
      <c r="B3" s="63"/>
      <c r="C3" s="60"/>
      <c r="D3" s="60"/>
      <c r="E3" s="60"/>
      <c r="F3" s="29"/>
      <c r="G3" s="29"/>
      <c r="H3" s="29"/>
      <c r="I3" s="30"/>
      <c r="J3" s="26"/>
      <c r="K3" s="24"/>
    </row>
    <row r="4" spans="2:4" ht="15" thickBot="1">
      <c r="B4" s="36"/>
      <c r="D4" s="36"/>
    </row>
    <row r="5" spans="1:11" s="23" customFormat="1" ht="15">
      <c r="A5" s="49" t="s">
        <v>0</v>
      </c>
      <c r="B5" s="40" t="s">
        <v>22</v>
      </c>
      <c r="C5" s="41"/>
      <c r="D5" s="40"/>
      <c r="E5" s="43"/>
      <c r="F5" s="54"/>
      <c r="G5" s="43"/>
      <c r="H5" s="43"/>
      <c r="I5" s="43"/>
      <c r="J5" s="43"/>
      <c r="K5" s="51"/>
    </row>
    <row r="6" spans="1:11" s="23" customFormat="1" ht="15.75" thickBot="1">
      <c r="A6" s="45" t="s">
        <v>27</v>
      </c>
      <c r="B6" s="46">
        <v>1</v>
      </c>
      <c r="C6" s="50">
        <v>0.6944444444444445</v>
      </c>
      <c r="D6" s="46"/>
      <c r="E6" s="38"/>
      <c r="F6" s="55"/>
      <c r="G6" s="38"/>
      <c r="H6" s="38"/>
      <c r="I6" s="38"/>
      <c r="J6" s="38"/>
      <c r="K6" s="52"/>
    </row>
    <row r="7" spans="2:10" s="2" customFormat="1" ht="14.25">
      <c r="B7" s="11"/>
      <c r="J7" s="4"/>
    </row>
    <row r="8" spans="1:11" s="4" customFormat="1" ht="14.25">
      <c r="A8" s="8" t="s">
        <v>5</v>
      </c>
      <c r="B8" s="8" t="s">
        <v>2</v>
      </c>
      <c r="C8" s="58" t="s">
        <v>3</v>
      </c>
      <c r="D8" s="8" t="s">
        <v>4</v>
      </c>
      <c r="E8" s="8" t="s">
        <v>16</v>
      </c>
      <c r="F8" s="59" t="s">
        <v>6</v>
      </c>
      <c r="G8" s="59" t="s">
        <v>8</v>
      </c>
      <c r="H8" s="59" t="s">
        <v>7</v>
      </c>
      <c r="I8" s="8" t="s">
        <v>9</v>
      </c>
      <c r="J8" s="8" t="s">
        <v>10</v>
      </c>
      <c r="K8" s="8" t="s">
        <v>11</v>
      </c>
    </row>
    <row r="9" spans="1:11" s="2" customFormat="1" ht="15">
      <c r="A9" s="7">
        <v>1</v>
      </c>
      <c r="B9" s="131"/>
      <c r="C9" s="57"/>
      <c r="D9" s="156" t="s">
        <v>61</v>
      </c>
      <c r="E9" s="57"/>
      <c r="F9" s="28"/>
      <c r="G9" s="28"/>
      <c r="H9" s="28"/>
      <c r="I9" s="75">
        <v>0.0015480324074074075</v>
      </c>
      <c r="J9" s="8">
        <f aca="true" t="shared" si="0" ref="J9:J14">RANK(I9,I$9:I$14,1)</f>
        <v>1</v>
      </c>
      <c r="K9" s="7"/>
    </row>
    <row r="10" spans="1:11" ht="15">
      <c r="A10" s="7">
        <v>2</v>
      </c>
      <c r="B10" s="131"/>
      <c r="C10" s="57"/>
      <c r="D10" s="156" t="s">
        <v>115</v>
      </c>
      <c r="E10" s="57"/>
      <c r="F10" s="28"/>
      <c r="G10" s="28"/>
      <c r="H10" s="28"/>
      <c r="I10" s="75">
        <v>0.0017376157407407407</v>
      </c>
      <c r="J10" s="8">
        <f t="shared" si="0"/>
        <v>2</v>
      </c>
      <c r="K10" s="7"/>
    </row>
    <row r="11" spans="1:11" ht="15">
      <c r="A11" s="7">
        <v>3</v>
      </c>
      <c r="B11" s="131"/>
      <c r="C11" s="57"/>
      <c r="D11" s="57"/>
      <c r="E11" s="57"/>
      <c r="F11" s="28"/>
      <c r="G11" s="28"/>
      <c r="H11" s="28"/>
      <c r="I11" s="75"/>
      <c r="J11" s="8" t="e">
        <f t="shared" si="0"/>
        <v>#N/A</v>
      </c>
      <c r="K11" s="7"/>
    </row>
    <row r="12" spans="1:11" ht="15">
      <c r="A12" s="7">
        <v>4</v>
      </c>
      <c r="B12" s="131"/>
      <c r="C12" s="57"/>
      <c r="D12" s="57"/>
      <c r="E12" s="57"/>
      <c r="F12" s="28"/>
      <c r="G12" s="28"/>
      <c r="H12" s="28"/>
      <c r="I12" s="75"/>
      <c r="J12" s="8" t="e">
        <f t="shared" si="0"/>
        <v>#N/A</v>
      </c>
      <c r="K12" s="7"/>
    </row>
    <row r="13" spans="1:11" ht="14.25">
      <c r="A13" s="7">
        <v>5</v>
      </c>
      <c r="B13" s="73"/>
      <c r="C13" s="57"/>
      <c r="D13" s="57"/>
      <c r="E13" s="57"/>
      <c r="F13" s="28"/>
      <c r="G13" s="28"/>
      <c r="H13" s="28"/>
      <c r="I13" s="75"/>
      <c r="J13" s="8" t="e">
        <f t="shared" si="0"/>
        <v>#N/A</v>
      </c>
      <c r="K13" s="7"/>
    </row>
    <row r="14" spans="1:11" ht="15">
      <c r="A14" s="7">
        <v>6</v>
      </c>
      <c r="B14" s="103"/>
      <c r="C14" s="57"/>
      <c r="D14" s="57"/>
      <c r="E14" s="57"/>
      <c r="F14" s="28"/>
      <c r="G14" s="28"/>
      <c r="H14" s="28"/>
      <c r="I14" s="75"/>
      <c r="J14" s="8" t="e">
        <f t="shared" si="0"/>
        <v>#N/A</v>
      </c>
      <c r="K14" s="7"/>
    </row>
    <row r="15" spans="1:11" ht="14.25">
      <c r="A15" s="24"/>
      <c r="B15" s="25"/>
      <c r="C15" s="60"/>
      <c r="D15" s="60"/>
      <c r="E15" s="60"/>
      <c r="F15" s="29"/>
      <c r="G15" s="29"/>
      <c r="H15" s="29"/>
      <c r="I15" s="97"/>
      <c r="J15" s="26"/>
      <c r="K15" s="24"/>
    </row>
    <row r="16" ht="15" thickBot="1"/>
    <row r="17" spans="1:11" s="23" customFormat="1" ht="15">
      <c r="A17" s="49" t="s">
        <v>0</v>
      </c>
      <c r="B17" s="40" t="s">
        <v>22</v>
      </c>
      <c r="C17" s="41"/>
      <c r="D17" s="40"/>
      <c r="E17" s="43"/>
      <c r="F17" s="54"/>
      <c r="G17" s="43"/>
      <c r="H17" s="43"/>
      <c r="I17" s="43"/>
      <c r="J17" s="43"/>
      <c r="K17" s="51"/>
    </row>
    <row r="18" spans="1:11" s="23" customFormat="1" ht="15.75" thickBot="1">
      <c r="A18" s="45" t="s">
        <v>27</v>
      </c>
      <c r="B18" s="46">
        <v>2</v>
      </c>
      <c r="C18" s="50">
        <v>0.6944444444444445</v>
      </c>
      <c r="D18" s="46"/>
      <c r="E18" s="38"/>
      <c r="F18" s="55"/>
      <c r="G18" s="38"/>
      <c r="H18" s="38"/>
      <c r="I18" s="38"/>
      <c r="J18" s="38"/>
      <c r="K18" s="52"/>
    </row>
    <row r="19" spans="2:10" s="2" customFormat="1" ht="14.25">
      <c r="B19" s="11"/>
      <c r="J19" s="4"/>
    </row>
    <row r="20" spans="1:11" s="4" customFormat="1" ht="14.25">
      <c r="A20" s="8" t="s">
        <v>5</v>
      </c>
      <c r="B20" s="8" t="s">
        <v>2</v>
      </c>
      <c r="C20" s="58" t="s">
        <v>3</v>
      </c>
      <c r="D20" s="8" t="s">
        <v>4</v>
      </c>
      <c r="E20" s="8" t="s">
        <v>16</v>
      </c>
      <c r="F20" s="59" t="s">
        <v>6</v>
      </c>
      <c r="G20" s="59" t="s">
        <v>8</v>
      </c>
      <c r="H20" s="59" t="s">
        <v>7</v>
      </c>
      <c r="I20" s="8" t="s">
        <v>9</v>
      </c>
      <c r="J20" s="8" t="s">
        <v>10</v>
      </c>
      <c r="K20" s="8" t="s">
        <v>11</v>
      </c>
    </row>
    <row r="21" spans="1:11" s="2" customFormat="1" ht="14.25">
      <c r="A21" s="7">
        <v>1</v>
      </c>
      <c r="B21" s="9"/>
      <c r="C21" s="57" t="e">
        <f>LOOKUP($B21,Umeldungen!$A$3:$I$500,Umeldungen!$B$3:$B$500)</f>
        <v>#N/A</v>
      </c>
      <c r="D21" s="57" t="e">
        <f>LOOKUP($B21,Umeldungen!$A$3:$I$500,Umeldungen!$C$3:$C$500)</f>
        <v>#N/A</v>
      </c>
      <c r="E21" s="57" t="e">
        <f>LOOKUP($B21,Umeldungen!$A$3:$I$500,Umeldungen!$D$3:$D$500)</f>
        <v>#N/A</v>
      </c>
      <c r="F21" s="28"/>
      <c r="G21" s="28"/>
      <c r="H21" s="28"/>
      <c r="I21" s="75"/>
      <c r="J21" s="8" t="e">
        <f aca="true" t="shared" si="1" ref="J21:J26">RANK(I21,I$21:I$26,1)</f>
        <v>#N/A</v>
      </c>
      <c r="K21" s="7"/>
    </row>
    <row r="22" spans="1:11" ht="14.25">
      <c r="A22" s="7">
        <v>2</v>
      </c>
      <c r="B22" s="9"/>
      <c r="C22" s="57" t="e">
        <f>LOOKUP($B22,Umeldungen!$A$3:$I$500,Umeldungen!$B$3:$B$500)</f>
        <v>#N/A</v>
      </c>
      <c r="D22" s="57" t="e">
        <f>LOOKUP($B22,Umeldungen!$A$3:$I$500,Umeldungen!$C$3:$C$500)</f>
        <v>#N/A</v>
      </c>
      <c r="E22" s="57" t="e">
        <f>LOOKUP($B22,Umeldungen!$A$3:$I$500,Umeldungen!$D$3:$D$500)</f>
        <v>#N/A</v>
      </c>
      <c r="F22" s="28"/>
      <c r="G22" s="28"/>
      <c r="H22" s="28"/>
      <c r="I22" s="75"/>
      <c r="J22" s="8" t="e">
        <f t="shared" si="1"/>
        <v>#N/A</v>
      </c>
      <c r="K22" s="7"/>
    </row>
    <row r="23" spans="1:11" ht="14.25">
      <c r="A23" s="7">
        <v>3</v>
      </c>
      <c r="B23" s="9"/>
      <c r="C23" s="57" t="e">
        <f>LOOKUP($B23,Umeldungen!$A$3:$I$500,Umeldungen!$B$3:$B$500)</f>
        <v>#N/A</v>
      </c>
      <c r="D23" s="57" t="e">
        <f>LOOKUP($B23,Umeldungen!$A$3:$I$500,Umeldungen!$C$3:$C$500)</f>
        <v>#N/A</v>
      </c>
      <c r="E23" s="57" t="e">
        <f>LOOKUP($B23,Umeldungen!$A$3:$I$500,Umeldungen!$D$3:$D$500)</f>
        <v>#N/A</v>
      </c>
      <c r="F23" s="28"/>
      <c r="G23" s="28"/>
      <c r="H23" s="28"/>
      <c r="I23" s="75"/>
      <c r="J23" s="8" t="e">
        <f t="shared" si="1"/>
        <v>#N/A</v>
      </c>
      <c r="K23" s="7"/>
    </row>
    <row r="24" spans="1:11" ht="14.25">
      <c r="A24" s="7">
        <v>4</v>
      </c>
      <c r="B24" s="9"/>
      <c r="C24" s="57" t="e">
        <f>LOOKUP($B24,Umeldungen!$A$3:$I$500,Umeldungen!$B$3:$B$500)</f>
        <v>#N/A</v>
      </c>
      <c r="D24" s="57" t="e">
        <f>LOOKUP($B24,Umeldungen!$A$3:$I$500,Umeldungen!$C$3:$C$500)</f>
        <v>#N/A</v>
      </c>
      <c r="E24" s="57" t="e">
        <f>LOOKUP($B24,Umeldungen!$A$3:$I$500,Umeldungen!$D$3:$D$500)</f>
        <v>#N/A</v>
      </c>
      <c r="F24" s="28"/>
      <c r="G24" s="28"/>
      <c r="H24" s="28"/>
      <c r="I24" s="75"/>
      <c r="J24" s="8" t="e">
        <f t="shared" si="1"/>
        <v>#N/A</v>
      </c>
      <c r="K24" s="7"/>
    </row>
    <row r="25" spans="1:11" ht="14.25">
      <c r="A25" s="7">
        <v>5</v>
      </c>
      <c r="B25" s="9"/>
      <c r="C25" s="57" t="e">
        <f>LOOKUP($B25,Umeldungen!$A$3:$I$500,Umeldungen!$B$3:$B$500)</f>
        <v>#N/A</v>
      </c>
      <c r="D25" s="57" t="e">
        <f>LOOKUP($B25,Umeldungen!$A$3:$I$500,Umeldungen!$C$3:$C$500)</f>
        <v>#N/A</v>
      </c>
      <c r="E25" s="57" t="e">
        <f>LOOKUP($B25,Umeldungen!$A$3:$I$500,Umeldungen!$D$3:$D$500)</f>
        <v>#N/A</v>
      </c>
      <c r="F25" s="28"/>
      <c r="G25" s="28"/>
      <c r="H25" s="28"/>
      <c r="I25" s="75"/>
      <c r="J25" s="8" t="e">
        <f t="shared" si="1"/>
        <v>#N/A</v>
      </c>
      <c r="K25" s="7"/>
    </row>
    <row r="26" spans="1:11" ht="14.25">
      <c r="A26" s="7">
        <v>6</v>
      </c>
      <c r="B26" s="9"/>
      <c r="C26" s="57" t="e">
        <f>LOOKUP($B26,Umeldungen!$A$3:$I$500,Umeldungen!$B$3:$B$500)</f>
        <v>#N/A</v>
      </c>
      <c r="D26" s="57" t="e">
        <f>LOOKUP($B26,Umeldungen!$A$3:$I$500,Umeldungen!$C$3:$C$500)</f>
        <v>#N/A</v>
      </c>
      <c r="E26" s="57" t="e">
        <f>LOOKUP($B26,Umeldungen!$A$3:$I$500,Umeldungen!$D$3:$D$500)</f>
        <v>#N/A</v>
      </c>
      <c r="F26" s="28"/>
      <c r="G26" s="28"/>
      <c r="H26" s="28"/>
      <c r="I26" s="75"/>
      <c r="J26" s="8" t="e">
        <f t="shared" si="1"/>
        <v>#N/A</v>
      </c>
      <c r="K26" s="7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wum42@hotmail.com</cp:lastModifiedBy>
  <cp:lastPrinted>2014-04-24T14:55:44Z</cp:lastPrinted>
  <dcterms:created xsi:type="dcterms:W3CDTF">2010-03-24T13:50:07Z</dcterms:created>
  <dcterms:modified xsi:type="dcterms:W3CDTF">2014-04-28T06:27:02Z</dcterms:modified>
  <cp:category/>
  <cp:version/>
  <cp:contentType/>
  <cp:contentStatus/>
</cp:coreProperties>
</file>